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aniela\OneDrive - Università degli Studi di Sassari\Documenti\ASL N.1 SASSARI 09_05_2022\AMMINISTRAZIONE TRASPARENTE\BANDI DI GARA\BANDI DI GARA ASL 1 SS_2025\FLUSSI INFORMATIVI\"/>
    </mc:Choice>
  </mc:AlternateContent>
  <xr:revisionPtr revIDLastSave="0" documentId="13_ncr:1_{D65170B6-B390-4EC2-9DA5-9297A084F78A}" xr6:coauthVersionLast="47" xr6:coauthVersionMax="47" xr10:uidLastSave="{00000000-0000-0000-0000-000000000000}"/>
  <bookViews>
    <workbookView xWindow="-100" yWindow="-100" windowWidth="21467" windowHeight="11443" tabRatio="500" firstSheet="8" activeTab="9" xr2:uid="{00000000-000D-0000-FFFF-FFFF00000000}"/>
  </bookViews>
  <sheets>
    <sheet name="GEN 2025" sheetId="14" r:id="rId1"/>
    <sheet name="FEB 2025" sheetId="13" r:id="rId2"/>
    <sheet name="MAR 2025" sheetId="15" r:id="rId3"/>
    <sheet name="APR 2025" sheetId="16" r:id="rId4"/>
    <sheet name="MAG 2025" sheetId="18" r:id="rId5"/>
    <sheet name="GIU 2025" sheetId="19" r:id="rId6"/>
    <sheet name="LUG 2025" sheetId="23" r:id="rId7"/>
    <sheet name="AGO 2025" sheetId="24" r:id="rId8"/>
    <sheet name="SETT 2025" sheetId="25" r:id="rId9"/>
    <sheet name="OTT 2025" sheetId="26" r:id="rId10"/>
    <sheet name="NOV 2025" sheetId="27" r:id="rId11"/>
    <sheet name="DIC 2025" sheetId="28" r:id="rId12"/>
  </sheets>
  <externalReferences>
    <externalReference r:id="rId13"/>
  </externalReferences>
  <definedNames>
    <definedName name="_xlnm.Print_Area" localSheetId="11">'DIC 2025'!$A$1:$V$11</definedName>
    <definedName name="_xlnm.Print_Area" localSheetId="1">'FEB 2025'!$A$4:$T$8</definedName>
    <definedName name="_xlnm.Print_Area" localSheetId="0">'GEN 2025'!$A$1:$T$8</definedName>
    <definedName name="_xlnm.Print_Area" localSheetId="2">'MAR 2025'!$A$1:$T$15</definedName>
    <definedName name="_xlnm.Print_Area" localSheetId="10">'NOV 2025'!$A$1:$U$15</definedName>
    <definedName name="_xlnm.Print_Area" localSheetId="9">'OTT 2025'!$A$1:$U$15</definedName>
    <definedName name="_xlnm.Print_Area" localSheetId="8">'SETT 2025'!$A$1:$U$7</definedName>
    <definedName name="i" localSheetId="11">#REF!</definedName>
    <definedName name="i" localSheetId="1">#REF!</definedName>
    <definedName name="i" localSheetId="0">#REF!</definedName>
    <definedName name="i" localSheetId="5">#REF!</definedName>
    <definedName name="i" localSheetId="4">#REF!</definedName>
    <definedName name="i" localSheetId="10">#REF!</definedName>
    <definedName name="i" localSheetId="9">#REF!</definedName>
    <definedName name="i">#REF!</definedName>
    <definedName name="Tipologia" localSheetId="11">#REF!</definedName>
    <definedName name="Tipologia" localSheetId="1">#REF!</definedName>
    <definedName name="Tipologia" localSheetId="0">#REF!</definedName>
    <definedName name="Tipologia" localSheetId="5">#REF!</definedName>
    <definedName name="Tipologia" localSheetId="4">#REF!</definedName>
    <definedName name="Tipologia" localSheetId="10">#REF!</definedName>
    <definedName name="Tipologia" localSheetId="9">#REF!</definedName>
    <definedName name="Tipologia">#REF!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V7" i="28" l="1"/>
  <c r="V8" i="28"/>
  <c r="V9" i="28"/>
  <c r="V10" i="28"/>
  <c r="V11" i="28"/>
  <c r="V6" i="28"/>
  <c r="U8" i="27"/>
  <c r="U10" i="27"/>
  <c r="U12" i="27"/>
  <c r="U13" i="27"/>
  <c r="U15" i="27"/>
  <c r="U7" i="27"/>
  <c r="U6" i="27"/>
  <c r="U14" i="27"/>
  <c r="U9" i="27"/>
  <c r="U11" i="27"/>
  <c r="U6" i="26"/>
  <c r="U7" i="26"/>
  <c r="U8" i="26"/>
  <c r="U9" i="26"/>
  <c r="U10" i="26"/>
  <c r="U11" i="26"/>
  <c r="U12" i="26"/>
  <c r="U13" i="26"/>
  <c r="U14" i="26"/>
  <c r="U15" i="26"/>
  <c r="U6" i="25"/>
  <c r="U7" i="25"/>
  <c r="J9" i="27"/>
  <c r="I12" i="26"/>
  <c r="J13" i="26"/>
  <c r="I13" i="26"/>
  <c r="J7" i="25" l="1"/>
  <c r="I7" i="25"/>
  <c r="U8" i="24"/>
  <c r="U7" i="24"/>
  <c r="U7" i="23"/>
  <c r="U8" i="23"/>
  <c r="U9" i="23"/>
  <c r="U6" i="23"/>
  <c r="J9" i="23"/>
  <c r="U7" i="13" l="1"/>
  <c r="U8" i="13"/>
  <c r="U7" i="14"/>
  <c r="U8" i="14"/>
  <c r="U6" i="13"/>
  <c r="U6" i="14"/>
  <c r="U7" i="15"/>
  <c r="U8" i="15"/>
  <c r="U9" i="15"/>
  <c r="U10" i="15"/>
  <c r="U11" i="15"/>
  <c r="U12" i="15"/>
  <c r="U13" i="15"/>
  <c r="U14" i="15"/>
  <c r="U15" i="15"/>
  <c r="U6" i="15"/>
  <c r="U6" i="19"/>
  <c r="U7" i="16"/>
  <c r="U8" i="16"/>
  <c r="U9" i="16"/>
  <c r="U10" i="16"/>
  <c r="U11" i="16"/>
  <c r="U6" i="16"/>
  <c r="U10" i="18"/>
  <c r="U11" i="18"/>
  <c r="U12" i="18"/>
  <c r="U13" i="18"/>
  <c r="U14" i="18"/>
  <c r="U7" i="18"/>
  <c r="U8" i="18"/>
  <c r="U9" i="18"/>
  <c r="U6" i="18"/>
  <c r="I13" i="18" l="1"/>
  <c r="J13" i="18" s="1"/>
  <c r="J8" i="14" l="1"/>
  <c r="J7" i="14"/>
</calcChain>
</file>

<file path=xl/sharedStrings.xml><?xml version="1.0" encoding="utf-8"?>
<sst xmlns="http://schemas.openxmlformats.org/spreadsheetml/2006/main" count="1349" uniqueCount="382">
  <si>
    <t>CIG</t>
  </si>
  <si>
    <t>Struttura proponente</t>
  </si>
  <si>
    <t>Oggetto</t>
  </si>
  <si>
    <t>Tipologia procedura scelta contraente</t>
  </si>
  <si>
    <t>Delibera/Determina a contrarre e contestuale aggiudicazione di affidamento diretto.</t>
  </si>
  <si>
    <t>Elenco degli operatori invitati a presentare offerte/ numero di offerenti che hanno partecipato al procedimento</t>
  </si>
  <si>
    <t>Aggiudicazione (Rag. Soc.)</t>
  </si>
  <si>
    <t>Cod Fis./P.IVA aggiudicatario</t>
  </si>
  <si>
    <t>Importo di aggiudicazione (IVA esclusa)</t>
  </si>
  <si>
    <t>Importo di aggiudicazione (IVA inclusa)</t>
  </si>
  <si>
    <t>Tempi di completamento dell'opera servizio o fornitura (Data inizio)</t>
  </si>
  <si>
    <t>Tempi di completamento dell'opera servizio o fornitura (Data fine)</t>
  </si>
  <si>
    <t>Importo somme liquidate (IVA inclusa)</t>
  </si>
  <si>
    <t>Note</t>
  </si>
  <si>
    <t>Art. 37, c.1 lett. B) d.lgs. n. 33/2013 e ex art. 29, c. 1, d.lgs n. 50/2016 – art. 20 d.lgs n. 36/2023</t>
  </si>
  <si>
    <t>Composizione della commissione giudicatrice, curricula dei suoi dipendenti</t>
  </si>
  <si>
    <t>Art. 47, c.2, 3, 9, d.l. 77/2021 e ex art. 29, co. 1, d.lgs. 50/2016 - art. 20 d.lgs n. 36/2023</t>
  </si>
  <si>
    <t>Copia dell’ultimo rapporto sulla situazione del personale maschile e femminile prodotto al momento della presentazione della domanda di partecipazione e dell’offerta da parte degli operatori economici tenuti, ai sensi dell’art. 46, del d.lgs. n. 198/2206, alla sua redazione (operatori che occupano oltre 50 dipendenti) art. 47, c. 2, d.l. 77/2021)</t>
  </si>
  <si>
    <t>D.l. 76/2020, art. 6 ex Art. 29, co. 1, d.lgs. 50/2016 – art. 20 d.lgs n. 36/2023</t>
  </si>
  <si>
    <t>Relazione di genere sulla situazione del personale maschile e femminile consegnata, entro sei mesi dalla conclusione del contratto, alla S.A. dagli operatori economici che occupano un numero pari o superiore a quindici dipendenti (art. 47, c. 3, d.l 77/2021)</t>
  </si>
  <si>
    <t>Art. 47, c. 3-bis e co. 9, d.l. 77/2021 e ex art. 29, co. 1, d.lgs. 50/2016 - art. 20 d.lgs n. 36/2023</t>
  </si>
  <si>
    <t xml:space="preserve">Pubblicazione da parte della S.A. della certificazione di cui all’articolo 17 della legge 12 marzo 1999, n. 68 </t>
  </si>
  <si>
    <t>Per ogni singola procedura di affidamento inserire link alla BDNCAP contenente i dati e le informazioni comunicati dalla S.A. e pubblicati da ANAC ai sensi della Delibera n. 261/2023</t>
  </si>
  <si>
    <t>ACQUISTI BENI E SERVIZI  - S.C. FLUSSI INFORMATIVI E TECNOLOGIE SANITARIE _ 2025</t>
  </si>
  <si>
    <t>Periodo dal 01/02/2025 al 28/02/2025</t>
  </si>
  <si>
    <t>Periodo dal 01/01/2025 al 31/01/2025</t>
  </si>
  <si>
    <t>B514F0BF8C</t>
  </si>
  <si>
    <t>Indagine di mercato</t>
  </si>
  <si>
    <t>ANGELANTONI LIFE SCIENCE S.r.l.</t>
  </si>
  <si>
    <t>03216320543</t>
  </si>
  <si>
    <t>Dal 2025</t>
  </si>
  <si>
    <t>Non ancora liquidato</t>
  </si>
  <si>
    <t>/</t>
  </si>
  <si>
    <t>Gianfranco Pazzola</t>
  </si>
  <si>
    <t>Matteo Tamponi</t>
  </si>
  <si>
    <t>B5150835D8</t>
  </si>
  <si>
    <t>TE.MO.SA. S.r.l.</t>
  </si>
  <si>
    <t>00262380900</t>
  </si>
  <si>
    <t>B5684D2A88</t>
  </si>
  <si>
    <t>00288550924</t>
  </si>
  <si>
    <t>B56833CB7D</t>
  </si>
  <si>
    <t>RAPPRESENTANZE DR. ALESSANDRO DESSÌ</t>
  </si>
  <si>
    <t>01704130929</t>
  </si>
  <si>
    <t>Dec</t>
  </si>
  <si>
    <t>Rup</t>
  </si>
  <si>
    <t>B5DAB00A6B</t>
  </si>
  <si>
    <t>01122350380</t>
  </si>
  <si>
    <t>B5DEDF077F</t>
  </si>
  <si>
    <t>TE.S.MED</t>
  </si>
  <si>
    <t>02785010923</t>
  </si>
  <si>
    <t>B5F9C4BB7A</t>
  </si>
  <si>
    <t>00138660907</t>
  </si>
  <si>
    <t>11861240155</t>
  </si>
  <si>
    <t>Medigas Italia S.r.l.</t>
  </si>
  <si>
    <t>al 2025</t>
  </si>
  <si>
    <t>03007340924</t>
  </si>
  <si>
    <t>B582E63ACA</t>
  </si>
  <si>
    <t>MGK S.r.l.</t>
  </si>
  <si>
    <t>02588420907</t>
  </si>
  <si>
    <t>Giovanni Zoroddu</t>
  </si>
  <si>
    <t>B5F35ADCC9</t>
  </si>
  <si>
    <t>Microtec S.r.l.</t>
  </si>
  <si>
    <t>2202360927</t>
  </si>
  <si>
    <t>dr carta</t>
  </si>
  <si>
    <t>chirurgia di ozieri</t>
  </si>
  <si>
    <t>33128000-3</t>
  </si>
  <si>
    <t>B5F296D0E4</t>
  </si>
  <si>
    <t>Patholab S.r.l.</t>
  </si>
  <si>
    <t>01064530924</t>
  </si>
  <si>
    <t>B5E9157F85</t>
  </si>
  <si>
    <t>05849580963</t>
  </si>
  <si>
    <t>B5F5EA3A1C</t>
  </si>
  <si>
    <t>WOLTERS KLUWER ITALIA S.R.L.</t>
  </si>
  <si>
    <t>10209790152</t>
  </si>
  <si>
    <t>B502210F0D</t>
  </si>
  <si>
    <t>04128910926</t>
  </si>
  <si>
    <t>al 2026</t>
  </si>
  <si>
    <t>Periodo dal 01/03/2025 al 31/03/2025</t>
  </si>
  <si>
    <t xml:space="preserve"> S.C. Flussi Informativi e Tecnologie Sanitarie</t>
  </si>
  <si>
    <t>Affidamento diretto</t>
  </si>
  <si>
    <t>Delibera n.178 del 07/03/2025</t>
  </si>
  <si>
    <t>Determina n. 235 del 03/03/2025</t>
  </si>
  <si>
    <t>Determina n. 281 del 13/03/2025</t>
  </si>
  <si>
    <t>Determina n. 273 del 11/03/2025</t>
  </si>
  <si>
    <t>Determina n. 282 del 13/03/2025</t>
  </si>
  <si>
    <t>Determina n. 286 del 14/03/2025</t>
  </si>
  <si>
    <t>Determina n. 290 del 14/03/2025</t>
  </si>
  <si>
    <t>Determina n. 359 del 27/03/2025</t>
  </si>
  <si>
    <t>Determina n. 352 del 26/03/2025</t>
  </si>
  <si>
    <t>Servizio per progetto pilota aziendale di accountability per la promozione di comportamenti proattivi nelle professioni sanitarie per la qualità, sicurezza ed umanizzazione delle cure. Avvio attività in ambito ospedaliero nella S.C. Medicina Generale e Lungo Degenza di Ozieri ed in ambito territoriale nella S.C. Anestesia e Cure Domiciliari Palliative, ai sensi dellart. 50, comma 1 lett. b. del D.lgs. 36/2023. - CIG: B502210F0D.</t>
  </si>
  <si>
    <t>Delibera/Determina a contrarre e contestuale aggiudicazione di affidamento diretto</t>
  </si>
  <si>
    <t>al 2027</t>
  </si>
  <si>
    <t>Mast Medical S.r.l.</t>
  </si>
  <si>
    <t>Evolution System S.r.l.</t>
  </si>
  <si>
    <t>Sago Medica S.r.l.</t>
  </si>
  <si>
    <t>Surge-X Italia S.r.l.</t>
  </si>
  <si>
    <t>Prodifarm S.p.a.</t>
  </si>
  <si>
    <t>Autorizzazione a contrarre e contestuale affidamento per due monitor defibrillatori destinati alla SC Medicina e Chirurgia di Accettazione e di Urgenza Ozieri dell’ASL n°1 di Sassari in modalità di acquisto ai sensi dell’art. 50, comma 1 lett. b. del D.Lgs. 36/2023. - CIG: B5DAB00A6B.</t>
  </si>
  <si>
    <t>Autorizzazione a contrarre e contestuale affidamento ai sensi dell’art. 50, comma 1 lett. b. del D.Lgs. 36/2023 mediante Trattativa Diretta sul Mepa per l’affidamento della attività di ripristino, con fornitura, installazione e manutenzione per 12 mesi del sistema di videosorveglianza del Complesso Sanitario sito nell’ex Villaggio San Camillo dell’ASL n. 1 di Sassari. CIG: B5E9157F85</t>
  </si>
  <si>
    <t>Acquisizione del servizio triennale comprensivo di licenze software per gestione rifiuti per la SSD Salute Ambiente di ASL 1 Sassari, ai sensi dell'art. 50, comma 1 lett. b. del D.lgs. 36/2023. - CIG: B5F5EA3A1C.</t>
  </si>
  <si>
    <t>Autorizzazione a contrarre e contestuale affidamento ai sensi dell’art. 50, comma 1 lett. b. del D.Lgs. 36/2023 mediante Trattativa Diretta sul Mepa per l a Fornitura di attrezzature ICT ed arredi per l’allestimento di n.2 aule multimediali nel Complesso sanitario di Rizzeddu per conto del Dipartimento di Prevenzione dell'Asl di Sassari, nell’ambito del (PNC) Piano Nazionale per gli investimenti Complementar i, codice: PNC CCA183C22000640005 CIG: B5F296D0E4.</t>
  </si>
  <si>
    <t>Determina n. 239 del 04/03/2025</t>
  </si>
  <si>
    <t>Autorizzazione a contrarre e contestuale affidamento di un ventilatore polmonare destinato alla struttura SC Medicina e Chirurgia di Accettazione e di Urgenza Ozieri dell’ASL n°1 di Sassari, in modalità di acquisto ai sensi dell’art. 50, comma 1 lett. b. del D.Lgs. 36/2023. - CIG: B5DEDF077F.</t>
  </si>
  <si>
    <t>Autorizzazione a contrarre e contestuale affidamento ai sensi dell’art. 50, comma 1 lett. b. del D.Lgs. 36/2023 mediante Trattativa Diretta sul Mepa per l’acquisizione ed installazione di apparecchiature multimediali ICT ed arredi specifici connessi per la creazione di una sala multimediale nel Complesso Sanitario dell’ex Villaggio San Camillo dell'ASL n.1 di Sassari, per conto del Dipartimento di Prevenzi one dell'ASL n.1 di Sassari, nell’ambito del (PNC) Piano Nazionale per gli investimenti Complementari, codice: PNC CCA183C22000640005 CIG: B5F35ADCC9</t>
  </si>
  <si>
    <t>Autorizzazione a contrarre e contestuale affidamento di un Laser Leo Mini 1470nm 10/12W per la struttura SC Chirurgia generale del P.O. di Ozieri dell'ASL n°1 di Sassari, in modalità di service per 24 mesi con opzione di riscatto ai sensi dell'art. 50, comma 1 lett. b. del D.Lgs. 36/2023. - CIG: B5F9C4BB7A.</t>
  </si>
  <si>
    <t>PIANO INVESTIMENTI 2019-2021 - Intervento NP 57 - Autorizzazione a contrarre e contestuale affidamento della fornitura, in modalità di acquisto, di 2 sistemi holter con 4 registratori, tramite codice progetto Sisar AMC: 12CC2019-AM.TEC.NP57, e 1 carrello destinati alle strutture: SSD Cardiologia Alghero, SSD Cardiologia Ozieri e SC Neuropsichiatria Infantile e dell'Adolescenza di Sassari dell'ASL n°1 di Sassari, ai sensi dellart. 50, comma 1 lett. b. del D.Lgs. 36/2023. - CIG: B56873311B.</t>
  </si>
  <si>
    <t>PIANO INVESTIMENTI 2019-2021 – Intervento NP 60 – Autorizzazione a contrarre e contestuale affidamento della fornitura di 4 aspiratori chirurgici elettrici carrellati, tramite codice progetto Sisar AMC: 12CC2019-AM.TEC.NP60 destinati alla struttura SC Nefrologia e Dialisi del San Camillo dell’ASL n°1 di Sassari, in modalità di acquisto, ai sensi dell’art. 50, comma 1 lett. b. del D.Lgs. 36/2023. - CIG: B6396EB40C.</t>
  </si>
  <si>
    <t>B56873311B</t>
  </si>
  <si>
    <t>B6396EB40C</t>
  </si>
  <si>
    <t>Determina n.188 del 21/02/2025</t>
  </si>
  <si>
    <t>Determina n. 206 del 26/02/2025</t>
  </si>
  <si>
    <t>Determina n. 203 del 25/02/2025</t>
  </si>
  <si>
    <t>Autorizzazione a contrarre e contestuale affidamento per due seghe elettriche oscillanti con accessori destinate alla SC Medicina Legale dell’ASL n°1 di Sassari in modalità di acquisto ai sensi dell’art. 50, comma 1 lett. b. del D.Lgs. 36/2023. - CIG: B5684D2A88.</t>
  </si>
  <si>
    <t xml:space="preserve">Autorizzazione a contrarre e contestuale affidamento ai sensi dell’art. 50, comma 1 lett. b. del D.Lgs. 36/2023 mediante Trattativa Diretta sul Mepa per l’acquisizione ed installazione di apparecchiature multimediali ICT per l’ammodernamento delle postazioni da ufficio e fornitura dispositivi portatili per il Dipartimento di Prevenzione Area Medica ASL n. 1 di Sassari, nell’ambito del (PNC) Pian o Nazionale per gli investimenti Complementari codice: PNC CCA183C22000640005 CIG: B582E63ACA. </t>
  </si>
  <si>
    <t>Sanifarm S.r.l.</t>
  </si>
  <si>
    <t xml:space="preserve">Autorizzazione a contrarre e contestuale affidamento per 4 monitor Multiparametrici e 1 centrale di monitoraggio per la SC Medicina e Chirurgia di Accettazione e di Urgenza Ozieri dell’ASL n°1 di Sassari in modalità di acquisto ai sensi dell’art. 50, comma 1 lett. b. del D.Lgs. 36/2023. - CIG: B56833CB7D. </t>
  </si>
  <si>
    <t>Autorizzazione a contrarre e contestuale affidamento per tre frigoriferi per farmaci e un frigorifero/congelatore destinato a varie strutture dell’ASL n°1 di Sassari in modalità di acquisto ai sensi dell’art. 50, comma 1 lett. b. del D.Lgs. 36/2023. - CIG: B514F0BF8C.</t>
  </si>
  <si>
    <t>Determina n. 12 del 08/01/2025</t>
  </si>
  <si>
    <t>Esercizio dell'opzione di rinnovo, di un ulteriore anno per la fornitura dello svolgimento di funzioni e servizio di supporto alla ASL Sassari in materia di protezione dati personali ex Reg. EU 679/2016 e proroga contestuale dellincarico in riferimento alla Deliberazione n. 9 del 03/01/2024. - CIG: A042F22E0F</t>
  </si>
  <si>
    <t>Determina n. 1 del 02/01/2025</t>
  </si>
  <si>
    <t>A042F22E0F</t>
  </si>
  <si>
    <t>02714710908</t>
  </si>
  <si>
    <t xml:space="preserve">Ditta Karanoa S.r.l partita </t>
  </si>
  <si>
    <t>Autorizzazione a contrarre e contestuale affidamento per otto frigoriferi farmaci per varie strutture dell’ASL n°1 di Sassari in modalità di acquisto ai sensi dell’art. 50, comma 1 lett. b. del D.Lgs. 36/2023. - CIG: B5150835D8.</t>
  </si>
  <si>
    <t>Determina n. 14 del 08/01/2025</t>
  </si>
  <si>
    <t>Periodo dal 01/04/2025 al 30/04/2025</t>
  </si>
  <si>
    <t>B64557F92C</t>
  </si>
  <si>
    <t>Autorizzazione a contrarre e contestuale affidamento ai sensi dell’art. 50, comma 1 lett. b. del D.Lgs. 36/2023 mediante Trattativa Diretta sul Mepa per la fornitura di strumentazione per l’Analisi dei contaminanti per il Dipartimento di Prevenzione Area Medica – ASL n. 1 di Sassari, nell’ambito del (PNC) Piano Nazionale per gli investimenti Complementari codice: PNC-CCA183C22000640005 - CIG: B64557F92C.</t>
  </si>
  <si>
    <t>Determina n. 382 del 01/04/2025</t>
  </si>
  <si>
    <t>EXTRAINFORMATICA S.R.L.</t>
  </si>
  <si>
    <t>01992850907</t>
  </si>
  <si>
    <t>B645EF8A58</t>
  </si>
  <si>
    <t xml:space="preserve">Autorizzazione a contrarre e contestuale affidamento ai sensi dell'art. 50, comma 1 lett. b. del D.Lgs. 36/2023 mediante Trattativa Diretta sul Mepa per lacquisizione di Cappa chimica e Arredi specifici per il Dipartimento di Prevenzione Area Medica - ASL n. 1 di Sassari, nellambito del (PNC) Piano Nazionale per gli investimenti Complementari codice: PNC-CCA183C22000640005 - CIG: B645EF8A58. </t>
  </si>
  <si>
    <t>Determina n. 383 del 01/04/2025</t>
  </si>
  <si>
    <t>MEDINLAB</t>
  </si>
  <si>
    <t>02109370904</t>
  </si>
  <si>
    <t>B6535CA0D7</t>
  </si>
  <si>
    <t>Autorizzazione a contrarre e contestuale affidamento di un elettrobisturi, due manipolo diritto, due contrangolo synea, un occhiale, tre visiere protettive e tre siringhe intraligamentale destinati alla struttura SSD Odontoiatria dell’ASL n°1 di Sassari, in modalità di acquisto ai sensi dell’art. 50, comma 1 lett. b. del D.Lgs. 36/2023. - CIG: B6535CA0D7.</t>
  </si>
  <si>
    <t>Determina n. 414 del 10/04/2025</t>
  </si>
  <si>
    <t>HENRY SCHEIN KRUGG S.R.L.</t>
  </si>
  <si>
    <t>13088630150</t>
  </si>
  <si>
    <t>B658C70201</t>
  </si>
  <si>
    <t>Autorizzazione a contrarre e contestuale affidamento ai sensi dellart. 50, comma 1 lett. b. del D.Lgs. 36/2023 mediante Trattativa Diretta sul Mepa per lacquisizione di un Fonometro e Spettrometro con relativi consumabili per il Dipartimento di Prevenzione Area Medica dellASL n. 1 di Sassari, nellambito del (PNC) Piano Nazionale per gli investimenti Complementari codice: PNC-CCA183C22000640005 - CIG: B658C70201.</t>
  </si>
  <si>
    <t>Determina n. 415 del 10/04/2025</t>
  </si>
  <si>
    <t>MICROTEC S.R.L.</t>
  </si>
  <si>
    <t>02202360927</t>
  </si>
  <si>
    <t>B66FCD6513</t>
  </si>
  <si>
    <t>Affidamento fornitura attrezzature urgenti per diagnosi malattie retiniche e maculopatie per la SSD Oculistica di Alghero, ai sensi dellart. 50, comma 1 lett. b. del D.lgs. 36/2023. - CIG: B66FCD6513</t>
  </si>
  <si>
    <t>Determina n.416 del 10/04/2025</t>
  </si>
  <si>
    <t>OPTOTRADE S.R.L.</t>
  </si>
  <si>
    <t>02569590926</t>
  </si>
  <si>
    <t>B6785BF06E</t>
  </si>
  <si>
    <t xml:space="preserve"> Sc Flussi Informativi e Tecnologie Sanitarie</t>
  </si>
  <si>
    <t>PIANO INVESTIMENTI 2019-2021 – Intervento NP 60 – Autorizzazione a contrarre e contestuale affidamento di una Termosigillatrice, tramite codice progetto Sisar AMC: 12CC2019-AM.TEC.NP60 destinata alla struttura SC Consultorio per la Salute della Famiglia dell’ASL n°1 di Sassari, in modalità di acquisto ai sensi dell’art. 50, comma 1 lett. b. del D.Lgs. 36/2023. - CIG: B6785BF06E.</t>
  </si>
  <si>
    <t>Determina n. 470 del 23/04/2025</t>
  </si>
  <si>
    <t xml:space="preserve">Sirio Medical S.R.L. </t>
  </si>
  <si>
    <t xml:space="preserve">01982520908 </t>
  </si>
  <si>
    <t>Periodo dal 01/05/2025 al 31/05/2025</t>
  </si>
  <si>
    <t>B6994EFCEE</t>
  </si>
  <si>
    <t>Autorizzazione a contrarre e contestuale affidamento di tre ventilatori Respironics Lifevent EVO 2 destinati alla strutture SC Medicina e Chirurgia di Accettazione e di Urgenza Ozieri e SC Medicina e Chirurgia di Accettazione e di Urgenza Alghero dell'ASL n°1 di Sassari, in modalità di acquisto ai sensi dell'art. 50, comma 1 lett. b. del D.Lgs. 36/2023. - CIG: B6994EFCEE.</t>
  </si>
  <si>
    <t>Determina n. 515 del 13/05/2025</t>
  </si>
  <si>
    <t>Sapio Life S.R.L.</t>
  </si>
  <si>
    <t>02006400960</t>
  </si>
  <si>
    <t>B6AD70AC40</t>
  </si>
  <si>
    <t>Autorizzazione a contrarre e contestuale affidamento di un ecocolordoppler con garanzia 12 mesi full risk destinato alla struttura SC Medicina e Chirurgia di Accettazione e di Urgenza Ozieri dell’ASL n°1 di Sassari, in modalità di acquisto ai sensi dell’art. 50, comma 1 lett. b. del D.Lgs. 36/2023. - CIG: B6AD70AC40.</t>
  </si>
  <si>
    <t>Determina n. 516 del 13/05/2025</t>
  </si>
  <si>
    <t>Medical Sales srl</t>
  </si>
  <si>
    <t>03561360920</t>
  </si>
  <si>
    <t>B6AD14BE57</t>
  </si>
  <si>
    <t>Autorizzazione a contrarre e contestuale affidamento di una lente 20 diottrie destinata al Distretto di Sassari, dell'Anglona, della Romangia e della Nurra Occidentale dell’ASL n°1 di Sassari, in modalità di acquisto ai sensi dell’art. 50, comma 1 lett. b. del D.Lgs. 36/2023. - CIG: B6AD14BE57.</t>
  </si>
  <si>
    <t>Determina n. 519 del 14/05/2025</t>
  </si>
  <si>
    <t>Axosan di Michele Carboni</t>
  </si>
  <si>
    <t>02400160905</t>
  </si>
  <si>
    <t>B6ADE3675F</t>
  </si>
  <si>
    <t>Autorizzazione a contrarre e contestuale affidamento di un sistema integrato di fibroscopia per intubazione facile in emergenza destinato alla struttura SC Medicina e Chirurgia di Accettazione e di Urgenza Ozieri dell’ASL n°1 di Sassari, in modalità di acquisto ai sensi dell’art. 50, comma 1 lett. b. del D.Lgs. 36/2023. - CIG: B6ADE3675F</t>
  </si>
  <si>
    <t>Determina n. 523 del 14/05/2025</t>
  </si>
  <si>
    <t>M.D.M. s.r.l.</t>
  </si>
  <si>
    <t>01759730904</t>
  </si>
  <si>
    <t>B6DA79DF3B</t>
  </si>
  <si>
    <t>Determina n. 531 del 13/05/25</t>
  </si>
  <si>
    <t>Sago Medica S.R.L.</t>
  </si>
  <si>
    <t>B6D3ED6833</t>
  </si>
  <si>
    <t>Autorizzazione a contrarre e contestuale affidamento di apparecchiature, servizi e consumabili per eseguire test del sudore per la diagnosi di fibrosi cistica per un periodo pari a 36 mesi, destinata alla SC Pediatria del P.O. di Alghero dell'ASL n°1 di Sassari, ai sensi dellart. 50, comma 1 lett. b. del D.Lgs. 36/2023. - CIG: B6D3ED6833.</t>
  </si>
  <si>
    <t>Determina n. 539 del 15/05/2025</t>
  </si>
  <si>
    <t>Delcon Srl</t>
  </si>
  <si>
    <t>06025140150</t>
  </si>
  <si>
    <t>al 2028</t>
  </si>
  <si>
    <t>B6D8B5F0DD</t>
  </si>
  <si>
    <t>Autorizzazione a contrarre e contestuale affidamento fornitura di impianti ed attrezzature per la sala settoria dell'ASL n. 1 di Sassari, ai sensi dell’art. 50, comma 1 lett. b. del D.Lgs. 36/2023. - CIG: B6D8B5F0DD.</t>
  </si>
  <si>
    <t>Determina n. 549 del 15/05/2025</t>
  </si>
  <si>
    <t>Comfit srl</t>
  </si>
  <si>
    <t>04918910011</t>
  </si>
  <si>
    <t>B701DB5783</t>
  </si>
  <si>
    <t>Autorizzazione a contrarre e contestuale affidamento del servizio triennale di Urodinamica per la Ginecologia di Alghero comprensivo di noleggio triennale Full Risk di sistema di urodinamica con apparecchiatura di Urodinamica e poltrona elettrica con assistenza, consumabili e opzione riscatto, ai sensi dell’art. 50, comma 1 lett. b. del D.Lgs. 36/2023. - CIG: B701DB5783.</t>
  </si>
  <si>
    <t>Determina n. 595 del 26/05/2025</t>
  </si>
  <si>
    <t xml:space="preserve"> B701B80543</t>
  </si>
  <si>
    <t>Autorizzazione a contrarre e contestuale affidamento fornitura di strumentazione necessaria alla sorveglianza sanitaria per valutazione funzione visiva del personale ASL n. 1 di Sassari, ai sensi dell’art. 50, comma 1 lett. b. del D.Lgs. 36/2023. - CIG: B701B80543.</t>
  </si>
  <si>
    <t>Determina n. 596 del 27/05/2025</t>
  </si>
  <si>
    <t>PROMEDICO S.R.L</t>
  </si>
  <si>
    <t>Periodo dal 01/06/2025 al 30/06/2025</t>
  </si>
  <si>
    <t>B716BED5DC</t>
  </si>
  <si>
    <t>Autorizzazione a contrarre e contestuale affidamento fornitura del servizio di responsabile della protezione dei dati personali (DPO) ai sensi del Regolamento UE 202016/679 dal 01-06-25 al 31-12-25, ai sensi dell'art. 50, comma 1 lett. b. del D.Lgs. 36/2023. - CIG: B716BED5DC.</t>
  </si>
  <si>
    <t>Determina n. 639 del 04/06/2025</t>
  </si>
  <si>
    <t xml:space="preserve">Avv. GAROFALO GIULIO MARIA </t>
  </si>
  <si>
    <t>Al 2025</t>
  </si>
  <si>
    <t>Olivieri Marcella Alessandra Lucia</t>
  </si>
  <si>
    <t>Periodo dal 01/07/2025 al 31/07/2025</t>
  </si>
  <si>
    <t>Periodo dal 01/08/2025 al 31/08/2025</t>
  </si>
  <si>
    <t>Collegamento BDNCP</t>
  </si>
  <si>
    <t>Per ogni singola procedura di affidamento inserire link alla BDNCAP contenente i dati e le informazioni comunicati dalla S.A. e pubblicati da ANAC ai sensi della Delibera n. 261/2023.</t>
  </si>
  <si>
    <t>B76E787FBE</t>
  </si>
  <si>
    <t>15 licenze GSTARCAD pro</t>
  </si>
  <si>
    <t>AFFIDAMENTO DIRETTO</t>
  </si>
  <si>
    <t>DTD 784 del 02/07/2025</t>
  </si>
  <si>
    <t>INDAGINE DI MERCATO</t>
  </si>
  <si>
    <t>Tecnobit Srl</t>
  </si>
  <si>
    <t>02017240249</t>
  </si>
  <si>
    <t>Alessandro Masala</t>
  </si>
  <si>
    <t>Dott. Matteo Tamponi</t>
  </si>
  <si>
    <t>B7AD4706F2</t>
  </si>
  <si>
    <t>attrezzature ICT direzione amm.va</t>
  </si>
  <si>
    <t>DTD 866 del 21/07/2025</t>
  </si>
  <si>
    <t>Copier Service srl</t>
  </si>
  <si>
    <t>03482270927</t>
  </si>
  <si>
    <t>Dott. Giovanni Zoroddu</t>
  </si>
  <si>
    <t>B79B326C58</t>
  </si>
  <si>
    <t>materiale di consumo per laringoscopio</t>
  </si>
  <si>
    <t>B7BA79875E</t>
  </si>
  <si>
    <t>rinnovo colonna endomat</t>
  </si>
  <si>
    <t>DTD 871 del 22/07/2025</t>
  </si>
  <si>
    <t>DTD 884 del 24/07/2025</t>
  </si>
  <si>
    <t>Al 2026</t>
  </si>
  <si>
    <t>B7C0B7C60D</t>
  </si>
  <si>
    <t>DTD 209 del 05/08/2025</t>
  </si>
  <si>
    <t>Intellicare srl</t>
  </si>
  <si>
    <t>13993881005</t>
  </si>
  <si>
    <t>Dott. Antonio Lumbao</t>
  </si>
  <si>
    <t>DTD 933 del 18/08/2025</t>
  </si>
  <si>
    <t>B7F6E483BA</t>
  </si>
  <si>
    <t>Sanifarm S.R.L.</t>
  </si>
  <si>
    <t>ACQUISTI BENI E SERVIZI  - S.C. FLUSSI INFORMATIVI E TECNOLOGIE SANITARIE_2025</t>
  </si>
  <si>
    <t>Servizio Piattaforma di Monitoraggio e Gestione del Rischio Cadute</t>
  </si>
  <si>
    <t>Estensione quinto d'obbligo acquisto attrezz. ICT Direttore Risorse umane</t>
  </si>
  <si>
    <t>Isteroscopio</t>
  </si>
  <si>
    <t>DTD 930 del 13/08/2025</t>
  </si>
  <si>
    <t>Dott. Gianfranco Pazzola</t>
  </si>
  <si>
    <t>Periodo dal 01/09/2025 al 31/09/2025</t>
  </si>
  <si>
    <t>B85EDDE95D</t>
  </si>
  <si>
    <t>supporto tecnico informatico veterinari</t>
  </si>
  <si>
    <t>DEL 360 del 30/09/2025</t>
  </si>
  <si>
    <t>Dott. Giuseppe Bitti</t>
  </si>
  <si>
    <t>B82A8F0161</t>
  </si>
  <si>
    <t>hemospere</t>
  </si>
  <si>
    <t>Euromed Sardegna srl</t>
  </si>
  <si>
    <t>01773000904</t>
  </si>
  <si>
    <t>DEL 320 del 15/09/2025</t>
  </si>
  <si>
    <t>Periodo dal 01/10/2025 al 31/10/2025</t>
  </si>
  <si>
    <t>B873F97BEF</t>
  </si>
  <si>
    <t>Arjo Italia SpA</t>
  </si>
  <si>
    <t>04749361004</t>
  </si>
  <si>
    <t>B87B2D234A</t>
  </si>
  <si>
    <t xml:space="preserve">FC Genetics Service Srl </t>
  </si>
  <si>
    <t xml:space="preserve">02839630924 </t>
  </si>
  <si>
    <t>B885B0C679</t>
  </si>
  <si>
    <t xml:space="preserve">Sardu Sistemi s.a.s. </t>
  </si>
  <si>
    <t>01732680929</t>
  </si>
  <si>
    <t>B8A9FA564E</t>
  </si>
  <si>
    <t>Test di Delussu Renato</t>
  </si>
  <si>
    <t>02339560928</t>
  </si>
  <si>
    <t>Marco Benedetto Fenudi</t>
  </si>
  <si>
    <t>B8ABC552C5</t>
  </si>
  <si>
    <t>SAFETY ENERGY SRL</t>
  </si>
  <si>
    <t>02138210907</t>
  </si>
  <si>
    <t>B886024A90</t>
  </si>
  <si>
    <t>Guerbet S.p.A.</t>
  </si>
  <si>
    <t>03841180106</t>
  </si>
  <si>
    <t>B82A8707BE</t>
  </si>
  <si>
    <t>Medimar srl</t>
  </si>
  <si>
    <t>06064180968</t>
  </si>
  <si>
    <t>Al 2027</t>
  </si>
  <si>
    <t>B8AB20E798</t>
  </si>
  <si>
    <t xml:space="preserve">Dialtec S.R.L </t>
  </si>
  <si>
    <t>02205650928</t>
  </si>
  <si>
    <t>B8E3BE4C92</t>
  </si>
  <si>
    <t>DTD 1130 del 06/11/2025</t>
  </si>
  <si>
    <t>SIEM NOVA SRL</t>
  </si>
  <si>
    <t>11578000157</t>
  </si>
  <si>
    <t>B898F801A2</t>
  </si>
  <si>
    <t>H.S. HOSPITAL SERVICE S.R.L.</t>
  </si>
  <si>
    <t>01624430904</t>
  </si>
  <si>
    <t>Periodo dal 01/11/2025 al 30/11/2025</t>
  </si>
  <si>
    <t>B8FD23D0BB</t>
  </si>
  <si>
    <t>Norman Costantino Depalmas</t>
  </si>
  <si>
    <t>B92C7EE502</t>
  </si>
  <si>
    <t>Ebit srl</t>
  </si>
  <si>
    <t>Marco Fenudi</t>
  </si>
  <si>
    <t>B8E3BA6969</t>
  </si>
  <si>
    <t>DTD 1131 del 06/11/2025</t>
  </si>
  <si>
    <t>MULTIOSSIGEN SPA</t>
  </si>
  <si>
    <t>02467140162</t>
  </si>
  <si>
    <t>Giulia Spiga</t>
  </si>
  <si>
    <t>B910FC48E0</t>
  </si>
  <si>
    <t>DTD 1153 del 13/11/2025</t>
  </si>
  <si>
    <t>B90C27B1C9</t>
  </si>
  <si>
    <t>DTD 1173 del 18/11/2025</t>
  </si>
  <si>
    <t>Terapon S.r.l.</t>
  </si>
  <si>
    <t>00517460929</t>
  </si>
  <si>
    <t>B90C49910F</t>
  </si>
  <si>
    <t xml:space="preserve">Erbe Italia S.r.l.
</t>
  </si>
  <si>
    <t>06349620960</t>
  </si>
  <si>
    <t>Pipere</t>
  </si>
  <si>
    <t>B8AAAABF15</t>
  </si>
  <si>
    <t>B8F9E409C9</t>
  </si>
  <si>
    <t>DTD 1172 del 18/11/2025</t>
  </si>
  <si>
    <t>Farma-ci Sas</t>
  </si>
  <si>
    <t>01676570904</t>
  </si>
  <si>
    <t>B898B9AA0C</t>
  </si>
  <si>
    <t>B90C330725</t>
  </si>
  <si>
    <t>Periodo dal 01/12/2025 al 31/12/2025</t>
  </si>
  <si>
    <t>Supporto Rup</t>
  </si>
  <si>
    <t>B94A14A5E8</t>
  </si>
  <si>
    <t>Faticoni S.p.A.</t>
  </si>
  <si>
    <t>01117510923</t>
  </si>
  <si>
    <t>170.653,6 0</t>
  </si>
  <si>
    <t>B99CAE664E</t>
  </si>
  <si>
    <t xml:space="preserve">Sipal srl - Dpo Cannas </t>
  </si>
  <si>
    <t>Marcella Alessandra Lucia Olivieri</t>
  </si>
  <si>
    <t>B96CD83853</t>
  </si>
  <si>
    <t>B9725B71F0</t>
  </si>
  <si>
    <t>Mast Medical Srl</t>
  </si>
  <si>
    <t>B9729AA43D</t>
  </si>
  <si>
    <t>B9A606B97B</t>
  </si>
  <si>
    <t>Simona Baire</t>
  </si>
  <si>
    <t>Affidamento Diretto</t>
  </si>
  <si>
    <t>DTD 1050 del 09/10/2025</t>
  </si>
  <si>
    <t>DTD 1075 del 17/10/2025</t>
  </si>
  <si>
    <t>DTD 1049 del  09/10/2025</t>
  </si>
  <si>
    <t>DTD 1047 del  07/10/2025</t>
  </si>
  <si>
    <t>DTD 1041 del 02/10/2025</t>
  </si>
  <si>
    <t>Autorizzazione a contrarre e contestuale affidamento per l'acquisto di un Disinfettore termico, una vasca e un sollevatore da destinare all'Hospice di Ploaghe, afferente all'ASL n. 1 di Sassari. Ai sensi dell'art. 50, comma 1 lett. b. del D.Lgs. 36/2023. CIG: B873F97BEF.</t>
  </si>
  <si>
    <t>Autorizzazione a contrarre e contestuale affidamento per l'acquisto di varie tecnologie da destinare all'Hospice di Ploaghe, afferente all'ASL n. 1 di Sassari. Ai sensi dell'art. 50, comma 1 lett. b. del D.Lgs. 36/2023. CIG: B87B2D234A.</t>
  </si>
  <si>
    <t>Autorizzazione a contrarre e contestuale affidamento per l’acquisto di una stampante per patenti gas tossici con relativi accessori, estensione della garanzia full risk e previsione di fornitura dei relativi consumabili senza impegno di acquisto per un periodo di 60 (sessanta) mesi, per i professionisti del Servizio Salute e Ambiente, afferente al Dipartimento di Prevenzione dell’ASL n. 1 di Sassari. Mediante l’impiego di fondi del Piano Regionale di Prevenzione (PRP), codice di progetto UP-01-2022-08. Ai sensi dell’art. 50, comma 1, lett. b) del D.Lgs. 36/2023. CIG: B885B0C679.</t>
  </si>
  <si>
    <t>Autorizzazione a contrarre e contestuale affidamento di un Iniettore per risonanza magnetica a piedistallo destinato alla struttura SC Diagnostica per Immagini di Alghero dell’ASL n°1 di Sassari, in modalità di noleggio 12 mesi ai sensi dell’art. 50, comma 1 lett. b. del D.Lgs. 36/2023. CIG: B886024A90.</t>
  </si>
  <si>
    <t>Autorizzazione a contrarre e contestuale affidamento di un servizio di piena Reperibilità H24/7, inclusa per ogni esigenza di manutenzione e assistenza, senza limitazioni destinato alla struttura SC Diagnostica per Immagini di Alghero dell’ASL n°1 di Sassari, ai sensi dell’art. 50, comma 1 lett. b. del D.Lgs. 36/2023. CIG: B8ABC552C5.</t>
  </si>
  <si>
    <t>Autorizzazione a contrarre e contestuale affidamento di 5 Aspiratori Amagnetici destinati alla struttura SC Diagnostica per Immagini di Alghero dell’ASL n°1 di Sassari, in modalità di acquisto ai sensi dell’art. 50, comma 1 lett. b. del D.Lgs. 36/2023. CIG: B8E3BE4C92.</t>
  </si>
  <si>
    <t>DEL del C.S. 436 del 20/10/2025</t>
  </si>
  <si>
    <t>DEL del C.S. 453 del 22/10/2025</t>
  </si>
  <si>
    <t>DEL del C.S. 467 del 29/10/2025</t>
  </si>
  <si>
    <t>Autorizzazione a contrarre e contestuale affidamento per la fornitura in service per 24 mesi di un E-GASTROCHECK AX con materiale di consumo per la SC Pediatria di Alghero, afferente all’ASL n. 1 di Sassari, ai sensi dell’art. 50, comma 1 lett. b. del D.Lgs. 36/2023. CIG: B82A8707BE.</t>
  </si>
  <si>
    <t>Autorizzazione a contrarre e contestuale affidamento per l’acquisto di strumentario da 3,5 mm per la SSD Endoscopia Week Surgery e Chirurgia Ambulatoriale, afferente all’ASL n. 1 di Sassari. Ai sensi dell’art. 76 comma 2, lettera c) del D. Lgs. 36/2023 del D.Lgs. 36/2023. CIG: B8AB20E798.</t>
  </si>
  <si>
    <t>Autorizzazione a contrarre e contestuale affidamento per la prosecuzione del servizio di Noleggio annuale di un sistema per la colorazione automatica di vetrini in strato sottile di campioni citologici per le attività dello screening oncologico organizzato del cervico-carcinoma in dotazione della S.S.D. Laboratorio di Analisi Territoriale, ai sensi dell’art. 76 comma 2, lettera c) del D. Lgs. 36/2023 del D.Lgs. 36/2023. CIG: B898F801A2.</t>
  </si>
  <si>
    <t>DTD 1084 del 21/10/2025</t>
  </si>
  <si>
    <t>Fornitura ed installazione di licenze software necessarie al ripristino del sistema di refertazione informatizzata, con previsione di estensione della manutenzione per un secondo anno comprensiva di interventi on site, destinate ai professionisti dell'Endoscopia - WeekSurgery - Chirurgia Ambulatoriale dell'Ospedale Civile di Alghero dell'ASL n. 1 di Sassari CIG: B8A9FA564E</t>
  </si>
  <si>
    <t>=COLLEG.IPERTESTUALE(CONCATENA("https://dati.anticorruzione.it/superset/dashboard/dettaglio_cig/?cig=";A6);CONCATENA("https://dati.anticorruzione.it/superset/dashboard/dettaglio_cig/?cig=";A6))</t>
  </si>
  <si>
    <t>DEL del C.S. 613 del 10/12/2025</t>
  </si>
  <si>
    <t>DEL del C.S. 623 del 12/12/2025</t>
  </si>
  <si>
    <t>DEL del C.S. 609 del 10/12/2025</t>
  </si>
  <si>
    <t>DEL del C.S. 647 del 17/12/2025</t>
  </si>
  <si>
    <t>DEL del C.S. 606 del 09/12/2025</t>
  </si>
  <si>
    <t>DEL del C.S. 528 del 18/11/2025</t>
  </si>
  <si>
    <t>DEL del C.S. 551 del 24/11/2025</t>
  </si>
  <si>
    <t>DEL del C.S. 527 del 18/11/2025</t>
  </si>
  <si>
    <t>DEL del C.S. 526 del 18/11/2025</t>
  </si>
  <si>
    <t>DEL del C.S. 540 del 20/11/2025</t>
  </si>
  <si>
    <t>Autorizzazione a contrarre e contestuale affidamento di un Apparecchio per trattamenti di Ozono terapia da destinare alla S.C. Anestesia, Terapia Intensiva Multidisciplinare, Rianimazione e Terapia Antalgica, afferente all’ASL n. 1 di Sassari, in regime di noleggio con possibilità di riscatto finale. Ai sensi dell’art. 50, comma 1 lett. b. del D.Lgs. 36/2023. CIG: B8E3BA6969.</t>
  </si>
  <si>
    <t>Autorizzazione a contrarre e contestuale affidamento di due Laringoscopi Amagnetici con lame per pazienti adulti e pediatrici, destinati per i siti di RM di Alghero e di Ozieri dell’ASL n°1 di Sassari, in modalità di acquisto ai sensi dell’art. 50, comma 1 lett. b. del D.Lgs. 36/2023. CIG: B910FC48E0</t>
  </si>
  <si>
    <t>Autorizzazione a contrarre e contestuale affidamento di un ecotomografo destinato al Distretto di Sassari dell’ASL n°1 di Sassari, in modalità di acquisto ai sensi dell’art. 50, comma 1 lett. b. del D.Lgs. 36/2023. - CIG: B8F9E409C9.</t>
  </si>
  <si>
    <t>Autorizzazione a contrarre e contestuale affidamento di 3 lava zoccoli destinati al P.O. di Ozieri dell’ASL n°1 di Sassari, in modalità di noleggio per 12 mesi, ai sensi dell’art. 50, comma 1 lett. b. del D.Lgs. 36/2023. CIG: B90C27B1C9.</t>
  </si>
  <si>
    <t>DTD 1269 del 23/12/2025</t>
  </si>
  <si>
    <t>Autorizzazione a contrarre e contestuale affidamento di cinque frigoriferi destinati al Distretto di Sassari dell'ASL n°1 di Sassari, in modalità di acquisto ai sensi dell'art. 50, comma 1 lett. b. del D.Lgs. 36/2023. CIG: B9A606B97B.</t>
  </si>
  <si>
    <t>Fornitura del servizio quadriennale di Responsabile della Protezione dei Dati Personali (RPD) e contestuale designazione ai sensi dell'art. 37 del Regolamento UE 679/2016 (GDPR) CIG: B99CAE664E</t>
  </si>
  <si>
    <t>Autorizzazione a contrarre e contestuale affidamento per la fornitura di diversi elettromedicali in modalità di acquisto, destinati alla SSD Oculistica del PO di Ozieri dell’ASL n. 1 di Sassari, ai sensi dell’art. 50, comma 1, lett. b) del D.Lgs. 36/2023. CIG: B9729AA43D.</t>
  </si>
  <si>
    <t>Autorizzazione a contrarre e contestuale affidamento per la fornitura di due lampade scialitiche, due pensili e un Sistema di sanificazione e certificazione per Plafone Laminare Modello Nicfa Air Flow destinati alla Sala di Ortopedia dell'Ospedale di Ozieri, afferente allASL n. 1 di Sassari, ai sensi dellart. 50, comma 1, lett. b), del D.Lgs. 36/2023. CIG: B9725B71F0.</t>
  </si>
  <si>
    <t>PIANO INVESTIMENTI 2019-2021 – Intervento NP 60- Autorizzazione a contrarre e contestuale affidamento per la fornitura di n. 18 frigoriferi, con modalità di acquisto, destinati a diverse strutture dell’ASL n. 1 di Sassari, ai sensi dell’art. 50, comma 1, lett. b) del D.Lgs. 36/2023.CIG: B96CD83853.</t>
  </si>
  <si>
    <t>Autorizzazione a contrarre, ai sensi dell’art. 50, c.1, lett. b) del D.Lgs. 36/2023, per la fornitura di totem digitali taglia code e relativi servizi accessori, compresa la fornitura di consumabili per le esigenze della ASL n.1 di Sassari, da finanziare con Codice progetto PIN-J44E25000500002 CIG: B94A14A5E8.</t>
  </si>
  <si>
    <t>DEL del C.S. 552 del 25/11/2025</t>
  </si>
  <si>
    <t>Autorizzazione a contrarre e contestuale affidamento, mediante accordo quadro, per la fornitura di consumabili per la colonna laparoscopica 3D/4K in uso presso la SSD Ginecologia di Alghero, afferente all’ASL n. 1 di Sassari, ai sensi dell’art. 76, comma 2, lettera c) del D.Lgs. 36/2023. CIG: B8AAAABF15.</t>
  </si>
  <si>
    <t>Autorizzazione a contrarre e contestuale affidamento con accordo quadro triennale per la fornitura di dissettori tripolari monouso destinati al Presidio Ospedaliero di Ozieri dell'ASL n. 1 di Sassari, in modalità di acquisto ai sensi dell'art. 50, comma 1 lett. b. del D.Lgs. 36/2023. CIG: B90C49910F.</t>
  </si>
  <si>
    <t>Autorizzazione a contrarre e affidamento, ai sensi dell’art. 50, c.1, lett. b) del D.Lgs. 36/2023, mediante Accordo Quadro per la fornitura on demand di attrezzature ICT e relativi servizi accessori, per le esigenze della ASL n.1 di Sassari, da finanziare con fondo sanzioni SPRESAL (D.Lgs. 758/94) – Codice progetto UP-01-2022-04 – CIG: B8FD23D0BB.</t>
  </si>
  <si>
    <t>Autorizzazione a contrarre e contestuale affidamento per l’acquisto di due monitor defibrillatori e accordo quadro triennale per i consumabili da destinare alla SC Medicina e Chirurgia di Accettazione e di Urgenza Ozieri e la S. C. Anestesia Terapia Sub intensiva e Terapia Antalgica, afferente all’ASL n. 1 di Sassari. Ai sensi dell’art. 76 comma 2, lettera c) del D. Lgs. 36/2023 del D.Lgs. 36/2023. CIG: B898B9AA0C.</t>
  </si>
  <si>
    <t>Autorizzazione a contrarre e affidamento, ai sensi dell’art. 50, c.1, lett. b) del D.Lgs. 36/2023, per la fornitura di un sistema informativo Suitestensa Ris Pacs, dotato di work station diagnostiche e di refertazione, comprensive di Monitor Medicali, con relativi servizi accessori, per le esigenze delle Strutture diagnostiche territoriali di Sassari e Alghero dell’ASL n.1 di Sassari, mediante fondo SPRESAL – Codice progetto UP-01-2022-04 – CIG: B92C7EE502</t>
  </si>
  <si>
    <t>Autorizzazione a contrarre e contestuale affidamento per un service triennale full risk di un elastografo da destinare alla SS di Diabetologia e malattie metaboliche del Distretto di Sassari, afferente all’ASL n. 1 di Sassari. Ai sensi dell’art. 50, comma 1 lett. b. del D.Lgs. 36/2023. CIG: B90C330725.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</si>
</sst>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4" formatCode="_-* #,##0.00\ &quot;€&quot;_-;\-* #,##0.00\ &quot;€&quot;_-;_-* &quot;-&quot;??\ &quot;€&quot;_-;_-@_-"/>
    <numFmt numFmtId="43" formatCode="_-* #,##0.00_-;\-* #,##0.00_-;_-* &quot;-&quot;??_-;_-@_-"/>
    <numFmt numFmtId="164" formatCode="_-* #,##0.00&quot; €&quot;_-;\-* #,##0.00&quot; €&quot;_-;_-* \-??&quot; €&quot;_-;_-@_-"/>
    <numFmt numFmtId="165" formatCode="_-&quot;€ &quot;* #,##0.00_-;&quot;-€ &quot;* #,##0.00_-;_-&quot;€ &quot;* \-??_-;_-@_-"/>
    <numFmt numFmtId="166" formatCode="#,##0.00\ &quot;€&quot;"/>
    <numFmt numFmtId="167" formatCode="#,##0.00\ &quot;€&quot;;[Red]#,##0.00\ &quot;€&quot;"/>
    <numFmt numFmtId="168" formatCode="#,##0.00&quot; €&quot;;[Red]#,##0.00&quot; €&quot;"/>
  </numFmts>
  <fonts count="31" x14ac:knownFonts="1">
    <font>
      <sz val="11"/>
      <color rgb="FF000000"/>
      <name val="Calibri"/>
      <family val="2"/>
    </font>
    <font>
      <sz val="10"/>
      <color rgb="FF000000"/>
      <name val="Times New Roman"/>
      <family val="1"/>
      <charset val="1"/>
    </font>
    <font>
      <u/>
      <sz val="11"/>
      <color rgb="FF0563C1"/>
      <name val="Calibri"/>
      <family val="2"/>
      <charset val="1"/>
    </font>
    <font>
      <sz val="11"/>
      <color rgb="FF000000"/>
      <name val="Calibri"/>
      <family val="2"/>
    </font>
    <font>
      <b/>
      <sz val="16"/>
      <color rgb="FF000000"/>
      <name val="Arial"/>
      <family val="2"/>
    </font>
    <font>
      <b/>
      <sz val="11"/>
      <color rgb="FF000000"/>
      <name val="Arial"/>
      <family val="2"/>
    </font>
    <font>
      <sz val="11"/>
      <color rgb="FF000000"/>
      <name val="Arial"/>
      <family val="2"/>
    </font>
    <font>
      <b/>
      <sz val="14"/>
      <color rgb="FF000000"/>
      <name val="Arial"/>
      <family val="2"/>
    </font>
    <font>
      <b/>
      <sz val="18"/>
      <color rgb="FF000000"/>
      <name val="Arial"/>
      <family val="2"/>
    </font>
    <font>
      <sz val="8"/>
      <color rgb="FF000000"/>
      <name val="Arial"/>
      <family val="2"/>
    </font>
    <font>
      <u/>
      <sz val="11"/>
      <name val="Arial"/>
      <family val="2"/>
    </font>
    <font>
      <sz val="16"/>
      <color rgb="FF000000"/>
      <name val="Arial"/>
      <family val="2"/>
      <charset val="1"/>
    </font>
    <font>
      <sz val="11"/>
      <color rgb="FF000000"/>
      <name val="Arial"/>
      <family val="2"/>
      <charset val="1"/>
    </font>
    <font>
      <sz val="16"/>
      <name val="Arial"/>
      <family val="2"/>
    </font>
    <font>
      <sz val="11"/>
      <name val="Arial"/>
      <family val="2"/>
    </font>
    <font>
      <sz val="11"/>
      <color theme="1"/>
      <name val="Arial"/>
      <family val="2"/>
    </font>
    <font>
      <sz val="10"/>
      <color rgb="FF000000"/>
      <name val="Arial"/>
      <family val="2"/>
    </font>
    <font>
      <b/>
      <sz val="12"/>
      <color rgb="FF000000"/>
      <name val="Arial"/>
      <family val="2"/>
    </font>
    <font>
      <u/>
      <sz val="11"/>
      <color rgb="FF0563C1"/>
      <name val="Arial"/>
      <family val="2"/>
    </font>
    <font>
      <b/>
      <sz val="16"/>
      <color theme="1"/>
      <name val="Arial"/>
      <family val="2"/>
    </font>
    <font>
      <sz val="16"/>
      <color theme="1"/>
      <name val="Arial"/>
      <family val="2"/>
    </font>
    <font>
      <sz val="12"/>
      <color rgb="FF000000"/>
      <name val="Arial"/>
      <family val="2"/>
    </font>
    <font>
      <b/>
      <sz val="14"/>
      <color rgb="FF000000"/>
      <name val="Arial"/>
      <family val="2"/>
      <charset val="1"/>
    </font>
    <font>
      <b/>
      <sz val="16"/>
      <color rgb="FF000000"/>
      <name val="Arial"/>
      <family val="2"/>
      <charset val="1"/>
    </font>
    <font>
      <b/>
      <sz val="11"/>
      <color rgb="FF000000"/>
      <name val="Arial"/>
      <family val="2"/>
      <charset val="1"/>
    </font>
    <font>
      <b/>
      <sz val="18"/>
      <color rgb="FF000000"/>
      <name val="Arial"/>
      <family val="2"/>
      <charset val="1"/>
    </font>
    <font>
      <sz val="8"/>
      <color rgb="FF000000"/>
      <name val="Arial"/>
      <family val="2"/>
      <charset val="1"/>
    </font>
    <font>
      <u/>
      <sz val="11"/>
      <name val="Calibri"/>
      <family val="2"/>
      <charset val="1"/>
    </font>
    <font>
      <b/>
      <sz val="12"/>
      <color rgb="FF000000"/>
      <name val="Arial"/>
      <family val="2"/>
      <charset val="1"/>
    </font>
    <font>
      <sz val="10"/>
      <name val="Arial"/>
      <family val="2"/>
    </font>
    <font>
      <sz val="10"/>
      <color theme="1"/>
      <name val="Arial"/>
      <family val="2"/>
    </font>
  </fonts>
  <fills count="11">
    <fill>
      <patternFill patternType="none"/>
    </fill>
    <fill>
      <patternFill patternType="gray125"/>
    </fill>
    <fill>
      <patternFill patternType="solid">
        <fgColor rgb="FFDBDBDB"/>
        <bgColor rgb="FFC0C0C0"/>
      </patternFill>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65"/>
        <bgColor theme="0"/>
      </patternFill>
    </fill>
    <fill>
      <patternFill patternType="solid">
        <fgColor rgb="FFDBDBDB"/>
        <bgColor theme="0"/>
      </patternFill>
    </fill>
    <fill>
      <patternFill patternType="solid">
        <fgColor rgb="FFFFFFFF"/>
        <bgColor theme="0"/>
      </patternFill>
    </fill>
    <fill>
      <patternFill patternType="solid">
        <fgColor theme="0"/>
        <bgColor theme="0"/>
      </patternFill>
    </fill>
  </fills>
  <borders count="4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auto="1"/>
      </right>
      <top style="thin">
        <color auto="1"/>
      </top>
      <bottom/>
      <diagonal/>
    </border>
    <border>
      <left/>
      <right style="thin">
        <color indexed="64"/>
      </right>
      <top style="thin">
        <color indexed="64"/>
      </top>
      <bottom style="thin">
        <color indexed="64"/>
      </bottom>
      <diagonal/>
    </border>
    <border>
      <left style="medium">
        <color indexed="64"/>
      </left>
      <right style="thin">
        <color auto="1"/>
      </right>
      <top style="thin">
        <color indexed="64"/>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indexed="64"/>
      </top>
      <bottom style="double">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thin">
        <color indexed="64"/>
      </top>
      <bottom style="double">
        <color indexed="64"/>
      </bottom>
      <diagonal/>
    </border>
    <border>
      <left style="thin">
        <color auto="1"/>
      </left>
      <right/>
      <top style="thin">
        <color indexed="64"/>
      </top>
      <bottom style="double">
        <color indexed="64"/>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top style="medium">
        <color indexed="64"/>
      </top>
      <bottom/>
      <diagonal/>
    </border>
    <border>
      <left style="thin">
        <color auto="1"/>
      </left>
      <right style="medium">
        <color indexed="64"/>
      </right>
      <top/>
      <bottom style="thin">
        <color auto="1"/>
      </bottom>
      <diagonal/>
    </border>
    <border>
      <left/>
      <right style="thin">
        <color indexed="64"/>
      </right>
      <top style="thin">
        <color indexed="64"/>
      </top>
      <bottom style="medium">
        <color indexed="64"/>
      </bottom>
      <diagonal/>
    </border>
  </borders>
  <cellStyleXfs count="9">
    <xf numFmtId="0" fontId="0" fillId="0" borderId="0"/>
    <xf numFmtId="164" fontId="3" fillId="0" borderId="0" applyBorder="0" applyProtection="0"/>
    <xf numFmtId="0" fontId="2" fillId="0" borderId="0" applyBorder="0" applyProtection="0"/>
    <xf numFmtId="0" fontId="1" fillId="0" borderId="0"/>
    <xf numFmtId="0" fontId="1" fillId="0" borderId="0"/>
    <xf numFmtId="164" fontId="3" fillId="0" borderId="0" applyBorder="0" applyProtection="0"/>
    <xf numFmtId="164" fontId="3" fillId="0" borderId="0" applyBorder="0" applyProtection="0"/>
    <xf numFmtId="164" fontId="3" fillId="0" borderId="0" applyBorder="0" applyProtection="0"/>
    <xf numFmtId="43" fontId="3" fillId="0" borderId="0" applyFont="0" applyFill="0" applyBorder="0" applyAlignment="0" applyProtection="0"/>
  </cellStyleXfs>
  <cellXfs count="412">
    <xf numFmtId="0" fontId="0" fillId="0" borderId="0" xfId="0"/>
    <xf numFmtId="0" fontId="6" fillId="0" borderId="1" xfId="0" applyFont="1" applyBorder="1" applyAlignment="1">
      <alignment horizontal="center" vertical="center"/>
    </xf>
    <xf numFmtId="0" fontId="6" fillId="0" borderId="0" xfId="0" applyFont="1"/>
    <xf numFmtId="49" fontId="6" fillId="0" borderId="0" xfId="0" applyNumberFormat="1" applyFont="1" applyAlignment="1">
      <alignment horizontal="center" vertical="center"/>
    </xf>
    <xf numFmtId="164" fontId="6" fillId="0" borderId="0" xfId="1" applyFont="1" applyBorder="1" applyAlignment="1" applyProtection="1">
      <alignment horizontal="center" vertical="center"/>
    </xf>
    <xf numFmtId="164" fontId="5" fillId="0" borderId="0" xfId="1" applyFont="1" applyBorder="1" applyAlignment="1" applyProtection="1">
      <alignment horizontal="center" vertical="center"/>
    </xf>
    <xf numFmtId="0" fontId="5" fillId="3" borderId="1" xfId="0" applyFont="1" applyFill="1" applyBorder="1" applyAlignment="1">
      <alignment horizontal="center" vertical="center" wrapText="1"/>
    </xf>
    <xf numFmtId="49" fontId="6" fillId="0" borderId="0" xfId="0" applyNumberFormat="1" applyFont="1" applyAlignment="1">
      <alignment horizontal="center"/>
    </xf>
    <xf numFmtId="0" fontId="6" fillId="0" borderId="0" xfId="0" applyFont="1" applyAlignment="1">
      <alignment horizontal="left"/>
    </xf>
    <xf numFmtId="0" fontId="6" fillId="0" borderId="0" xfId="0" applyFont="1" applyAlignment="1">
      <alignment vertical="center"/>
    </xf>
    <xf numFmtId="0" fontId="6" fillId="0" borderId="1" xfId="0" applyFont="1" applyBorder="1"/>
    <xf numFmtId="0" fontId="6" fillId="0" borderId="3" xfId="0" applyFont="1" applyBorder="1" applyAlignment="1">
      <alignment horizontal="center" vertical="center"/>
    </xf>
    <xf numFmtId="0" fontId="6" fillId="0" borderId="4" xfId="0" applyFont="1" applyBorder="1"/>
    <xf numFmtId="165" fontId="6"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164" fontId="6"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165" fontId="6" fillId="0" borderId="0" xfId="0" applyNumberFormat="1" applyFont="1" applyAlignment="1">
      <alignment horizontal="center" vertical="center"/>
    </xf>
    <xf numFmtId="0" fontId="8" fillId="0" borderId="0" xfId="0" applyFont="1" applyAlignment="1">
      <alignment horizontal="center" vertical="center"/>
    </xf>
    <xf numFmtId="0" fontId="5" fillId="3" borderId="6"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0" xfId="0" applyFont="1"/>
    <xf numFmtId="0" fontId="11" fillId="0" borderId="12" xfId="0" applyFont="1" applyBorder="1"/>
    <xf numFmtId="0" fontId="11" fillId="0" borderId="0" xfId="0" applyFont="1"/>
    <xf numFmtId="49" fontId="13" fillId="4"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49" fontId="14" fillId="4" borderId="1" xfId="0" applyNumberFormat="1" applyFont="1" applyFill="1" applyBorder="1" applyAlignment="1">
      <alignment horizontal="left" vertical="center" wrapText="1"/>
    </xf>
    <xf numFmtId="49" fontId="15" fillId="4" borderId="1" xfId="0" applyNumberFormat="1"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167" fontId="15" fillId="4" borderId="1" xfId="8" applyNumberFormat="1" applyFont="1" applyFill="1" applyBorder="1" applyAlignment="1">
      <alignment horizontal="right" vertical="center" wrapText="1"/>
    </xf>
    <xf numFmtId="166" fontId="12" fillId="5" borderId="1" xfId="0" applyNumberFormat="1" applyFont="1" applyFill="1" applyBorder="1" applyAlignment="1">
      <alignment horizontal="center" vertical="center"/>
    </xf>
    <xf numFmtId="49" fontId="15" fillId="4" borderId="14" xfId="0" applyNumberFormat="1" applyFont="1" applyFill="1" applyBorder="1" applyAlignment="1">
      <alignment horizontal="center" vertical="center" wrapText="1"/>
    </xf>
    <xf numFmtId="49" fontId="14" fillId="4" borderId="14" xfId="0" applyNumberFormat="1" applyFont="1" applyFill="1" applyBorder="1" applyAlignment="1">
      <alignment horizontal="left" vertical="center" wrapText="1"/>
    </xf>
    <xf numFmtId="49" fontId="14" fillId="4" borderId="14" xfId="0" applyNumberFormat="1" applyFont="1" applyFill="1" applyBorder="1" applyAlignment="1">
      <alignment horizontal="center" vertical="center" wrapText="1"/>
    </xf>
    <xf numFmtId="166" fontId="12" fillId="5" borderId="14" xfId="0" applyNumberFormat="1" applyFont="1" applyFill="1" applyBorder="1" applyAlignment="1">
      <alignment horizontal="center" vertical="center"/>
    </xf>
    <xf numFmtId="49" fontId="13" fillId="4" borderId="14" xfId="0" applyNumberFormat="1"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wrapText="1"/>
    </xf>
    <xf numFmtId="49" fontId="5" fillId="3" borderId="15" xfId="0" applyNumberFormat="1" applyFont="1" applyFill="1" applyBorder="1" applyAlignment="1">
      <alignment horizontal="center" vertical="center" wrapText="1"/>
    </xf>
    <xf numFmtId="164" fontId="5" fillId="3" borderId="15" xfId="1" applyFont="1" applyFill="1" applyBorder="1" applyAlignment="1" applyProtection="1">
      <alignment horizontal="center" vertical="center" wrapText="1"/>
    </xf>
    <xf numFmtId="0" fontId="9" fillId="0" borderId="15" xfId="0" applyFont="1" applyBorder="1" applyAlignment="1">
      <alignment horizontal="center" vertical="center" wrapText="1"/>
    </xf>
    <xf numFmtId="0" fontId="10" fillId="0" borderId="16" xfId="2" applyFont="1" applyBorder="1" applyAlignment="1">
      <alignment horizontal="center" vertical="center" wrapText="1"/>
    </xf>
    <xf numFmtId="0" fontId="5" fillId="3" borderId="16" xfId="0" applyFont="1" applyFill="1" applyBorder="1" applyAlignment="1">
      <alignment horizontal="center" vertical="center" wrapText="1"/>
    </xf>
    <xf numFmtId="0" fontId="2" fillId="0" borderId="1" xfId="2" applyBorder="1" applyAlignment="1">
      <alignment horizontal="center" vertical="center"/>
    </xf>
    <xf numFmtId="49" fontId="15" fillId="4" borderId="6" xfId="0" applyNumberFormat="1" applyFont="1" applyFill="1" applyBorder="1" applyAlignment="1">
      <alignment horizontal="center" vertical="center" wrapText="1"/>
    </xf>
    <xf numFmtId="49" fontId="14" fillId="4" borderId="17" xfId="0" applyNumberFormat="1" applyFont="1" applyFill="1" applyBorder="1" applyAlignment="1">
      <alignment horizontal="left" vertical="center" wrapText="1"/>
    </xf>
    <xf numFmtId="49" fontId="14" fillId="4" borderId="6" xfId="0" applyNumberFormat="1" applyFont="1" applyFill="1" applyBorder="1" applyAlignment="1">
      <alignment horizontal="center" vertical="center" wrapText="1"/>
    </xf>
    <xf numFmtId="0" fontId="2" fillId="0" borderId="6" xfId="2" applyBorder="1" applyAlignment="1">
      <alignment horizontal="center" vertical="center"/>
    </xf>
    <xf numFmtId="167" fontId="15" fillId="4" borderId="6" xfId="8" applyNumberFormat="1" applyFont="1" applyFill="1" applyBorder="1" applyAlignment="1">
      <alignment horizontal="right" vertical="center" wrapText="1"/>
    </xf>
    <xf numFmtId="166" fontId="12" fillId="5" borderId="6" xfId="0" applyNumberFormat="1" applyFont="1" applyFill="1" applyBorder="1" applyAlignment="1">
      <alignment horizontal="center" vertical="center"/>
    </xf>
    <xf numFmtId="49" fontId="13" fillId="4" borderId="6" xfId="0" applyNumberFormat="1" applyFont="1" applyFill="1" applyBorder="1" applyAlignment="1">
      <alignment horizontal="center" vertical="center" wrapText="1"/>
    </xf>
    <xf numFmtId="0" fontId="2" fillId="0" borderId="0" xfId="2" applyBorder="1" applyAlignment="1">
      <alignment horizontal="center" vertical="center"/>
    </xf>
    <xf numFmtId="0" fontId="6" fillId="0" borderId="19" xfId="0" applyFont="1" applyBorder="1"/>
    <xf numFmtId="0" fontId="5" fillId="3" borderId="20" xfId="0"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49" fontId="15" fillId="4" borderId="24"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0" fontId="2" fillId="0" borderId="24" xfId="2" applyBorder="1" applyAlignment="1">
      <alignment horizontal="center" vertical="center"/>
    </xf>
    <xf numFmtId="167" fontId="15" fillId="4" borderId="24" xfId="8" applyNumberFormat="1" applyFont="1" applyFill="1" applyBorder="1" applyAlignment="1">
      <alignment horizontal="right" vertical="center" wrapText="1"/>
    </xf>
    <xf numFmtId="166" fontId="12" fillId="5" borderId="24" xfId="0" applyNumberFormat="1" applyFont="1" applyFill="1" applyBorder="1" applyAlignment="1">
      <alignment horizontal="center" vertical="center"/>
    </xf>
    <xf numFmtId="49" fontId="13" fillId="4" borderId="24" xfId="0" applyNumberFormat="1" applyFont="1" applyFill="1" applyBorder="1" applyAlignment="1">
      <alignment horizontal="center" vertical="center" wrapText="1"/>
    </xf>
    <xf numFmtId="49" fontId="13" fillId="4" borderId="25" xfId="0" applyNumberFormat="1" applyFont="1" applyFill="1" applyBorder="1" applyAlignment="1">
      <alignment horizontal="center" vertical="center" wrapText="1"/>
    </xf>
    <xf numFmtId="0" fontId="2" fillId="0" borderId="21" xfId="2" applyBorder="1" applyAlignment="1">
      <alignment horizontal="center" vertical="center"/>
    </xf>
    <xf numFmtId="44" fontId="15" fillId="4" borderId="1" xfId="0" applyNumberFormat="1" applyFont="1" applyFill="1" applyBorder="1" applyAlignment="1">
      <alignment horizontal="center" vertical="center" wrapText="1"/>
    </xf>
    <xf numFmtId="166" fontId="6" fillId="5"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xf numFmtId="49" fontId="15" fillId="4" borderId="1" xfId="0" applyNumberFormat="1" applyFont="1" applyFill="1" applyBorder="1" applyAlignment="1">
      <alignment horizontal="left" vertical="center" wrapText="1"/>
    </xf>
    <xf numFmtId="0" fontId="2" fillId="0" borderId="23" xfId="2" applyBorder="1" applyAlignment="1">
      <alignment horizontal="center" vertical="center"/>
    </xf>
    <xf numFmtId="49" fontId="14" fillId="4" borderId="24" xfId="0" applyNumberFormat="1" applyFont="1" applyFill="1" applyBorder="1" applyAlignment="1">
      <alignment horizontal="left" vertical="center" wrapText="1"/>
    </xf>
    <xf numFmtId="0" fontId="6" fillId="4" borderId="3" xfId="0" applyFont="1" applyFill="1" applyBorder="1" applyAlignment="1">
      <alignment horizontal="center" vertical="center"/>
    </xf>
    <xf numFmtId="0" fontId="6" fillId="4" borderId="4" xfId="0" applyFont="1" applyFill="1" applyBorder="1"/>
    <xf numFmtId="0" fontId="6" fillId="4" borderId="0" xfId="0" applyFont="1" applyFill="1"/>
    <xf numFmtId="0" fontId="6" fillId="0" borderId="18" xfId="0" applyFont="1" applyBorder="1"/>
    <xf numFmtId="0" fontId="17" fillId="3" borderId="13" xfId="0" applyFont="1" applyFill="1" applyBorder="1" applyAlignment="1">
      <alignment horizontal="center" vertical="center"/>
    </xf>
    <xf numFmtId="0" fontId="17" fillId="3" borderId="15" xfId="0" applyFont="1" applyFill="1" applyBorder="1" applyAlignment="1">
      <alignment horizontal="center" vertical="center" wrapText="1"/>
    </xf>
    <xf numFmtId="49" fontId="17" fillId="3" borderId="15" xfId="0" applyNumberFormat="1" applyFont="1" applyFill="1" applyBorder="1" applyAlignment="1">
      <alignment horizontal="center" vertical="center" wrapText="1"/>
    </xf>
    <xf numFmtId="164" fontId="17" fillId="3" borderId="15" xfId="1" applyFont="1" applyFill="1" applyBorder="1" applyAlignment="1" applyProtection="1">
      <alignment horizontal="center" vertical="center" wrapText="1"/>
    </xf>
    <xf numFmtId="0" fontId="18" fillId="0" borderId="14" xfId="2" applyFont="1" applyBorder="1" applyAlignment="1">
      <alignment horizontal="center" vertical="center"/>
    </xf>
    <xf numFmtId="164" fontId="6" fillId="0" borderId="14" xfId="1" applyFont="1" applyBorder="1" applyAlignment="1">
      <alignment vertical="center"/>
    </xf>
    <xf numFmtId="49" fontId="19" fillId="4" borderId="0" xfId="0" applyNumberFormat="1" applyFont="1" applyFill="1" applyAlignment="1">
      <alignment horizontal="center" vertical="center" wrapText="1"/>
    </xf>
    <xf numFmtId="164" fontId="6" fillId="0" borderId="1" xfId="1" applyFont="1" applyBorder="1" applyAlignment="1">
      <alignment vertical="center"/>
    </xf>
    <xf numFmtId="49" fontId="20" fillId="4" borderId="0" xfId="0" applyNumberFormat="1" applyFont="1" applyFill="1" applyAlignment="1">
      <alignment horizontal="center" vertical="center" wrapText="1"/>
    </xf>
    <xf numFmtId="164" fontId="6" fillId="0" borderId="24" xfId="1" applyFont="1" applyBorder="1" applyAlignment="1">
      <alignment vertical="center"/>
    </xf>
    <xf numFmtId="0" fontId="18" fillId="0" borderId="1" xfId="2" applyFont="1" applyBorder="1" applyAlignment="1">
      <alignment horizontal="center" vertical="center"/>
    </xf>
    <xf numFmtId="0" fontId="2" fillId="0" borderId="14" xfId="2" applyBorder="1" applyAlignment="1">
      <alignment horizontal="center" vertical="center"/>
    </xf>
    <xf numFmtId="0" fontId="21" fillId="0" borderId="15" xfId="0" applyFont="1" applyBorder="1" applyAlignment="1">
      <alignment horizontal="center" vertical="center" wrapText="1"/>
    </xf>
    <xf numFmtId="0" fontId="10" fillId="0" borderId="15" xfId="2" applyFont="1" applyBorder="1" applyAlignment="1">
      <alignment horizontal="center" vertical="center" wrapText="1"/>
    </xf>
    <xf numFmtId="164" fontId="5" fillId="0" borderId="4" xfId="1" applyFont="1" applyBorder="1" applyAlignment="1" applyProtection="1">
      <alignment horizontal="center" vertical="center"/>
    </xf>
    <xf numFmtId="0" fontId="17" fillId="3" borderId="20" xfId="0" applyFont="1" applyFill="1" applyBorder="1" applyAlignment="1">
      <alignment horizontal="center" vertical="center" wrapText="1"/>
    </xf>
    <xf numFmtId="0" fontId="2" fillId="0" borderId="26" xfId="2" applyBorder="1" applyAlignment="1">
      <alignment horizontal="center" vertical="center"/>
    </xf>
    <xf numFmtId="0" fontId="18" fillId="0" borderId="24" xfId="2" applyFont="1" applyBorder="1" applyAlignment="1">
      <alignment horizontal="center" vertical="center"/>
    </xf>
    <xf numFmtId="0" fontId="6" fillId="0" borderId="0" xfId="0" applyFont="1" applyAlignment="1">
      <alignment horizontal="center" vertical="center" wrapText="1"/>
    </xf>
    <xf numFmtId="0" fontId="6" fillId="0" borderId="4" xfId="0" applyFont="1" applyBorder="1" applyAlignment="1">
      <alignment horizontal="left"/>
    </xf>
    <xf numFmtId="166" fontId="14" fillId="4" borderId="14" xfId="0" applyNumberFormat="1" applyFont="1" applyFill="1" applyBorder="1" applyAlignment="1">
      <alignment horizontal="center" vertical="center" wrapText="1"/>
    </xf>
    <xf numFmtId="166" fontId="14" fillId="4" borderId="1" xfId="0" applyNumberFormat="1" applyFont="1" applyFill="1" applyBorder="1" applyAlignment="1">
      <alignment horizontal="center" vertical="center" wrapText="1"/>
    </xf>
    <xf numFmtId="0" fontId="0" fillId="0" borderId="0" xfId="0" applyAlignment="1">
      <alignment vertical="center" wrapText="1"/>
    </xf>
    <xf numFmtId="166" fontId="14" fillId="4" borderId="24" xfId="0" applyNumberFormat="1" applyFont="1" applyFill="1" applyBorder="1" applyAlignment="1">
      <alignment horizontal="center" vertical="center" wrapText="1"/>
    </xf>
    <xf numFmtId="49" fontId="14" fillId="4" borderId="27" xfId="0" applyNumberFormat="1" applyFont="1" applyFill="1" applyBorder="1" applyAlignment="1">
      <alignment horizontal="center" vertical="center" wrapText="1"/>
    </xf>
    <xf numFmtId="0" fontId="6" fillId="4" borderId="27" xfId="0" applyFont="1" applyFill="1" applyBorder="1" applyAlignment="1">
      <alignment horizontal="left" vertical="center" wrapText="1"/>
    </xf>
    <xf numFmtId="0" fontId="6" fillId="4" borderId="27" xfId="0" applyFont="1" applyFill="1" applyBorder="1" applyAlignment="1">
      <alignment horizontal="center" vertical="center" wrapText="1"/>
    </xf>
    <xf numFmtId="0" fontId="2" fillId="0" borderId="27" xfId="2" applyBorder="1" applyAlignment="1">
      <alignment horizontal="center" vertical="center"/>
    </xf>
    <xf numFmtId="0" fontId="6" fillId="4" borderId="27" xfId="0" applyFont="1" applyFill="1" applyBorder="1" applyAlignment="1">
      <alignment horizontal="center" vertical="center"/>
    </xf>
    <xf numFmtId="8" fontId="6" fillId="4" borderId="27" xfId="0" applyNumberFormat="1" applyFont="1" applyFill="1" applyBorder="1" applyAlignment="1">
      <alignment horizontal="center" vertical="center"/>
    </xf>
    <xf numFmtId="0" fontId="6" fillId="4" borderId="27" xfId="0" applyFont="1" applyFill="1" applyBorder="1"/>
    <xf numFmtId="0" fontId="6" fillId="4" borderId="28" xfId="0" applyFont="1" applyFill="1" applyBorder="1" applyAlignment="1">
      <alignment horizontal="center" vertical="center"/>
    </xf>
    <xf numFmtId="0" fontId="7" fillId="0" borderId="2" xfId="0" applyFont="1" applyBorder="1" applyAlignment="1">
      <alignment horizontal="center" vertical="center"/>
    </xf>
    <xf numFmtId="0" fontId="4" fillId="0" borderId="0" xfId="0" applyFont="1" applyAlignment="1">
      <alignment horizontal="center" vertical="center"/>
    </xf>
    <xf numFmtId="0" fontId="2" fillId="0" borderId="29" xfId="2" applyBorder="1" applyAlignment="1">
      <alignment horizontal="center" vertical="center"/>
    </xf>
    <xf numFmtId="49" fontId="15" fillId="4" borderId="14" xfId="0" applyNumberFormat="1" applyFont="1" applyFill="1" applyBorder="1" applyAlignment="1">
      <alignment horizontal="left" vertical="center" wrapText="1"/>
    </xf>
    <xf numFmtId="44" fontId="15" fillId="4" borderId="14" xfId="0" applyNumberFormat="1" applyFont="1" applyFill="1" applyBorder="1" applyAlignment="1">
      <alignment horizontal="center" vertical="center" wrapText="1"/>
    </xf>
    <xf numFmtId="166" fontId="6" fillId="5" borderId="14" xfId="0" applyNumberFormat="1"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xf numFmtId="0" fontId="11" fillId="4" borderId="0" xfId="0" applyFont="1" applyFill="1"/>
    <xf numFmtId="49" fontId="14" fillId="4" borderId="30" xfId="0" applyNumberFormat="1" applyFont="1" applyFill="1" applyBorder="1" applyAlignment="1">
      <alignment horizontal="center" vertical="center" wrapText="1"/>
    </xf>
    <xf numFmtId="49" fontId="14" fillId="4" borderId="31" xfId="0" applyNumberFormat="1" applyFont="1" applyFill="1" applyBorder="1" applyAlignment="1">
      <alignment horizontal="center" vertical="center" wrapText="1"/>
    </xf>
    <xf numFmtId="49" fontId="14" fillId="4" borderId="32" xfId="0" applyNumberFormat="1" applyFont="1" applyFill="1" applyBorder="1" applyAlignment="1">
      <alignment horizontal="center" vertical="center" wrapText="1"/>
    </xf>
    <xf numFmtId="0" fontId="17" fillId="3" borderId="33" xfId="0" applyFont="1" applyFill="1" applyBorder="1" applyAlignment="1">
      <alignment horizontal="center" vertical="center" wrapText="1"/>
    </xf>
    <xf numFmtId="0" fontId="2" fillId="0" borderId="22" xfId="2" applyBorder="1" applyAlignment="1">
      <alignment horizontal="center" vertical="center"/>
    </xf>
    <xf numFmtId="0" fontId="2" fillId="0" borderId="25" xfId="2" applyBorder="1" applyAlignment="1">
      <alignment horizontal="center" vertical="center"/>
    </xf>
    <xf numFmtId="0" fontId="5" fillId="3" borderId="34" xfId="0" applyFont="1" applyFill="1" applyBorder="1" applyAlignment="1">
      <alignment horizontal="center" vertical="center" wrapText="1"/>
    </xf>
    <xf numFmtId="49" fontId="13" fillId="4" borderId="30" xfId="0" applyNumberFormat="1" applyFont="1" applyFill="1" applyBorder="1" applyAlignment="1">
      <alignment horizontal="center" vertical="center" wrapText="1"/>
    </xf>
    <xf numFmtId="0" fontId="11" fillId="0" borderId="31" xfId="0" applyFont="1" applyBorder="1" applyAlignment="1">
      <alignment horizontal="center" vertical="center"/>
    </xf>
    <xf numFmtId="49" fontId="13" fillId="4" borderId="31"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49" fontId="13" fillId="4" borderId="32" xfId="0" applyNumberFormat="1" applyFont="1" applyFill="1" applyBorder="1" applyAlignment="1">
      <alignment horizontal="center" vertical="center" wrapText="1"/>
    </xf>
    <xf numFmtId="0" fontId="2" fillId="0" borderId="36" xfId="2" applyBorder="1" applyAlignment="1">
      <alignment horizontal="center" vertical="center"/>
    </xf>
    <xf numFmtId="49" fontId="15" fillId="4" borderId="17" xfId="0" applyNumberFormat="1" applyFont="1" applyFill="1" applyBorder="1" applyAlignment="1">
      <alignment horizontal="center" vertical="center" wrapText="1"/>
    </xf>
    <xf numFmtId="49" fontId="15" fillId="4" borderId="17" xfId="0" applyNumberFormat="1" applyFont="1" applyFill="1" applyBorder="1" applyAlignment="1">
      <alignment horizontal="left" vertical="center" wrapText="1"/>
    </xf>
    <xf numFmtId="0" fontId="2" fillId="0" borderId="17" xfId="2" applyBorder="1" applyAlignment="1">
      <alignment horizontal="center" vertical="center"/>
    </xf>
    <xf numFmtId="44" fontId="15" fillId="4" borderId="17" xfId="0" applyNumberFormat="1" applyFont="1" applyFill="1" applyBorder="1" applyAlignment="1">
      <alignment horizontal="center" vertical="center" wrapText="1"/>
    </xf>
    <xf numFmtId="166" fontId="6" fillId="5" borderId="17" xfId="0" applyNumberFormat="1" applyFont="1" applyFill="1" applyBorder="1" applyAlignment="1">
      <alignment horizontal="center" vertical="center"/>
    </xf>
    <xf numFmtId="0" fontId="6" fillId="0" borderId="17" xfId="0" applyFont="1" applyBorder="1" applyAlignment="1">
      <alignment horizontal="center" vertical="center"/>
    </xf>
    <xf numFmtId="0" fontId="6" fillId="0" borderId="36" xfId="0" applyFont="1" applyBorder="1"/>
    <xf numFmtId="0" fontId="12" fillId="0" borderId="0" xfId="0" applyFont="1" applyAlignment="1">
      <alignment horizontal="center" vertical="center"/>
    </xf>
    <xf numFmtId="164" fontId="12" fillId="0" borderId="0" xfId="1" applyFont="1" applyBorder="1" applyAlignment="1" applyProtection="1">
      <alignment horizontal="center" vertical="center"/>
    </xf>
    <xf numFmtId="164" fontId="24" fillId="0" borderId="0" xfId="1" applyFont="1" applyBorder="1" applyAlignment="1" applyProtection="1">
      <alignment horizontal="center" vertical="center"/>
    </xf>
    <xf numFmtId="0" fontId="24" fillId="3" borderId="1" xfId="0" applyFont="1" applyFill="1" applyBorder="1" applyAlignment="1">
      <alignment horizontal="center" vertical="center" wrapText="1"/>
    </xf>
    <xf numFmtId="0" fontId="24" fillId="3" borderId="15" xfId="0" applyFont="1" applyFill="1" applyBorder="1" applyAlignment="1">
      <alignment horizontal="center" vertical="center" wrapText="1"/>
    </xf>
    <xf numFmtId="49" fontId="24" fillId="3" borderId="15" xfId="0" applyNumberFormat="1" applyFont="1" applyFill="1" applyBorder="1" applyAlignment="1">
      <alignment horizontal="center" vertical="center" wrapText="1"/>
    </xf>
    <xf numFmtId="164" fontId="24" fillId="3" borderId="15" xfId="1" applyFont="1" applyFill="1" applyBorder="1" applyAlignment="1" applyProtection="1">
      <alignment horizontal="center" vertical="center" wrapText="1"/>
    </xf>
    <xf numFmtId="0" fontId="26" fillId="0" borderId="15" xfId="0" applyFont="1" applyBorder="1" applyAlignment="1">
      <alignment horizontal="center" vertical="center" wrapText="1"/>
    </xf>
    <xf numFmtId="0" fontId="27" fillId="0" borderId="16" xfId="2" applyFont="1" applyBorder="1" applyAlignment="1">
      <alignment horizontal="center" vertical="center" wrapText="1"/>
    </xf>
    <xf numFmtId="0" fontId="24" fillId="3" borderId="16" xfId="0" applyFont="1" applyFill="1" applyBorder="1" applyAlignment="1">
      <alignment horizontal="center" vertical="center" wrapText="1"/>
    </xf>
    <xf numFmtId="49" fontId="19" fillId="4" borderId="1" xfId="0" applyNumberFormat="1" applyFont="1" applyFill="1" applyBorder="1" applyAlignment="1">
      <alignment horizontal="center" vertical="center"/>
    </xf>
    <xf numFmtId="49" fontId="19" fillId="4" borderId="0" xfId="0" applyNumberFormat="1" applyFont="1" applyFill="1" applyAlignment="1">
      <alignment horizontal="center" vertical="center"/>
    </xf>
    <xf numFmtId="49" fontId="19" fillId="4" borderId="12" xfId="0" applyNumberFormat="1" applyFont="1" applyFill="1" applyBorder="1" applyAlignment="1">
      <alignment horizontal="center" vertical="center"/>
    </xf>
    <xf numFmtId="0" fontId="12" fillId="0" borderId="0" xfId="0" applyFont="1" applyAlignment="1">
      <alignment horizontal="center"/>
    </xf>
    <xf numFmtId="49" fontId="12" fillId="0" borderId="0" xfId="0" applyNumberFormat="1" applyFont="1" applyAlignment="1">
      <alignment horizontal="center"/>
    </xf>
    <xf numFmtId="166" fontId="15" fillId="4" borderId="1" xfId="0" applyNumberFormat="1" applyFont="1" applyFill="1" applyBorder="1" applyAlignment="1">
      <alignment horizontal="center" vertical="center"/>
    </xf>
    <xf numFmtId="168" fontId="14" fillId="4" borderId="1" xfId="0" applyNumberFormat="1" applyFont="1" applyFill="1" applyBorder="1" applyAlignment="1">
      <alignment horizontal="center" vertical="center"/>
    </xf>
    <xf numFmtId="166" fontId="6" fillId="4" borderId="1" xfId="0" applyNumberFormat="1" applyFont="1" applyFill="1" applyBorder="1" applyAlignment="1">
      <alignment horizontal="center" vertical="center"/>
    </xf>
    <xf numFmtId="164" fontId="3" fillId="0" borderId="1" xfId="1" applyBorder="1" applyAlignment="1">
      <alignment vertical="center"/>
    </xf>
    <xf numFmtId="166" fontId="15" fillId="4" borderId="1" xfId="0" applyNumberFormat="1" applyFont="1" applyFill="1" applyBorder="1" applyAlignment="1">
      <alignment horizontal="right" vertical="center"/>
    </xf>
    <xf numFmtId="8" fontId="6" fillId="4" borderId="1" xfId="0" applyNumberFormat="1" applyFont="1" applyFill="1" applyBorder="1" applyAlignment="1">
      <alignment horizontal="right" vertical="center"/>
    </xf>
    <xf numFmtId="0" fontId="26" fillId="0" borderId="6" xfId="0" applyFont="1" applyBorder="1" applyAlignment="1">
      <alignment horizontal="center" vertical="center" wrapText="1"/>
    </xf>
    <xf numFmtId="0" fontId="27" fillId="0" borderId="7" xfId="2" applyFont="1" applyBorder="1" applyAlignment="1">
      <alignment horizontal="center" vertical="center" wrapText="1"/>
    </xf>
    <xf numFmtId="164" fontId="3" fillId="0" borderId="14" xfId="1" applyBorder="1" applyAlignment="1">
      <alignment vertical="center"/>
    </xf>
    <xf numFmtId="166" fontId="15" fillId="4" borderId="14" xfId="0" applyNumberFormat="1" applyFont="1" applyFill="1" applyBorder="1" applyAlignment="1">
      <alignment horizontal="center" vertical="center"/>
    </xf>
    <xf numFmtId="0" fontId="11" fillId="4" borderId="29" xfId="0" applyFont="1" applyFill="1" applyBorder="1"/>
    <xf numFmtId="0" fontId="11" fillId="4" borderId="14" xfId="0" applyFont="1" applyFill="1" applyBorder="1"/>
    <xf numFmtId="0" fontId="12" fillId="0" borderId="3" xfId="0" applyFont="1" applyBorder="1" applyAlignment="1">
      <alignment horizontal="center" vertical="center"/>
    </xf>
    <xf numFmtId="0" fontId="12" fillId="0" borderId="4" xfId="0" applyFont="1" applyBorder="1"/>
    <xf numFmtId="165" fontId="12" fillId="0" borderId="4" xfId="0" applyNumberFormat="1" applyFont="1" applyBorder="1" applyAlignment="1">
      <alignment horizontal="center" vertical="center"/>
    </xf>
    <xf numFmtId="49" fontId="12" fillId="0" borderId="4" xfId="0" applyNumberFormat="1" applyFont="1" applyBorder="1" applyAlignment="1">
      <alignment horizontal="center" vertical="center"/>
    </xf>
    <xf numFmtId="164" fontId="12" fillId="0" borderId="4" xfId="1" applyFont="1" applyBorder="1" applyAlignment="1" applyProtection="1">
      <alignment horizontal="center" vertical="center"/>
    </xf>
    <xf numFmtId="0" fontId="12" fillId="0" borderId="4" xfId="0" applyFont="1" applyBorder="1" applyAlignment="1">
      <alignment horizontal="center" vertical="center"/>
    </xf>
    <xf numFmtId="0" fontId="12" fillId="0" borderId="18" xfId="0" applyFont="1" applyBorder="1"/>
    <xf numFmtId="0" fontId="12" fillId="0" borderId="5" xfId="0" applyFont="1" applyBorder="1" applyAlignment="1">
      <alignment horizontal="center" vertical="center"/>
    </xf>
    <xf numFmtId="165" fontId="12" fillId="0" borderId="0" xfId="0" applyNumberFormat="1" applyFont="1" applyAlignment="1">
      <alignment horizontal="center" vertical="center"/>
    </xf>
    <xf numFmtId="49" fontId="12" fillId="0" borderId="0" xfId="0" applyNumberFormat="1" applyFont="1" applyAlignment="1">
      <alignment horizontal="center" vertical="center"/>
    </xf>
    <xf numFmtId="0" fontId="12" fillId="0" borderId="19" xfId="0" applyFont="1" applyBorder="1"/>
    <xf numFmtId="0" fontId="25" fillId="0" borderId="0" xfId="0" applyFont="1" applyAlignment="1">
      <alignment horizontal="center" vertical="center"/>
    </xf>
    <xf numFmtId="49" fontId="15" fillId="4" borderId="21" xfId="0" applyNumberFormat="1" applyFont="1" applyFill="1" applyBorder="1" applyAlignment="1">
      <alignment horizontal="center" vertical="center" wrapText="1"/>
    </xf>
    <xf numFmtId="49" fontId="2" fillId="4" borderId="22" xfId="0" applyNumberFormat="1" applyFont="1" applyFill="1" applyBorder="1" applyAlignment="1">
      <alignment horizontal="center" vertical="center" wrapText="1"/>
    </xf>
    <xf numFmtId="0" fontId="6" fillId="4" borderId="21"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164" fontId="3" fillId="0" borderId="24" xfId="1" applyBorder="1" applyAlignment="1">
      <alignment vertical="center"/>
    </xf>
    <xf numFmtId="8" fontId="6" fillId="4" borderId="24" xfId="0" applyNumberFormat="1" applyFont="1" applyFill="1" applyBorder="1" applyAlignment="1">
      <alignment horizontal="right" vertical="center"/>
    </xf>
    <xf numFmtId="166" fontId="15" fillId="4" borderId="24" xfId="0" applyNumberFormat="1" applyFont="1" applyFill="1" applyBorder="1" applyAlignment="1">
      <alignment horizontal="center" vertical="center"/>
    </xf>
    <xf numFmtId="49" fontId="15" fillId="4" borderId="24" xfId="0" applyNumberFormat="1" applyFont="1" applyFill="1" applyBorder="1" applyAlignment="1">
      <alignment horizontal="center" vertical="center"/>
    </xf>
    <xf numFmtId="49" fontId="2" fillId="4" borderId="25" xfId="0" applyNumberFormat="1" applyFont="1" applyFill="1" applyBorder="1" applyAlignment="1">
      <alignment horizontal="center" vertical="center" wrapText="1"/>
    </xf>
    <xf numFmtId="49" fontId="15" fillId="4" borderId="26" xfId="0" applyNumberFormat="1" applyFont="1" applyFill="1" applyBorder="1" applyAlignment="1">
      <alignment horizontal="center" vertical="center" wrapText="1"/>
    </xf>
    <xf numFmtId="166" fontId="15" fillId="4" borderId="14" xfId="0" applyNumberFormat="1" applyFont="1" applyFill="1" applyBorder="1" applyAlignment="1">
      <alignment horizontal="right" vertical="center"/>
    </xf>
    <xf numFmtId="168" fontId="14" fillId="4" borderId="14" xfId="0" applyNumberFormat="1" applyFont="1" applyFill="1" applyBorder="1" applyAlignment="1">
      <alignment horizontal="center" vertical="center"/>
    </xf>
    <xf numFmtId="0" fontId="24" fillId="3" borderId="13" xfId="0" applyFont="1" applyFill="1" applyBorder="1" applyAlignment="1">
      <alignment horizontal="center" vertical="center"/>
    </xf>
    <xf numFmtId="44" fontId="6" fillId="4" borderId="1" xfId="0" applyNumberFormat="1" applyFont="1" applyFill="1" applyBorder="1"/>
    <xf numFmtId="0" fontId="28" fillId="3" borderId="6" xfId="0"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164" fontId="28" fillId="3" borderId="6" xfId="1" applyFont="1" applyFill="1" applyBorder="1" applyAlignment="1" applyProtection="1">
      <alignment horizontal="center" vertical="center" wrapText="1"/>
    </xf>
    <xf numFmtId="0" fontId="28" fillId="3" borderId="7" xfId="0" applyFont="1" applyFill="1" applyBorder="1" applyAlignment="1">
      <alignment horizontal="center" vertical="center" wrapText="1"/>
    </xf>
    <xf numFmtId="0" fontId="28" fillId="3" borderId="11" xfId="0" applyFont="1" applyFill="1" applyBorder="1" applyAlignment="1">
      <alignment horizontal="center" vertical="center"/>
    </xf>
    <xf numFmtId="0" fontId="6" fillId="0" borderId="24" xfId="0" applyFont="1" applyBorder="1"/>
    <xf numFmtId="0" fontId="6" fillId="0" borderId="24" xfId="0" applyFont="1" applyBorder="1" applyAlignment="1">
      <alignment horizontal="center" vertical="center"/>
    </xf>
    <xf numFmtId="0" fontId="28" fillId="3" borderId="35" xfId="0" applyFont="1" applyFill="1" applyBorder="1" applyAlignment="1">
      <alignment horizontal="center" vertical="center" wrapText="1"/>
    </xf>
    <xf numFmtId="49" fontId="2" fillId="4" borderId="39" xfId="0" applyNumberFormat="1" applyFont="1" applyFill="1" applyBorder="1" applyAlignment="1">
      <alignment horizontal="center" vertical="center" wrapText="1"/>
    </xf>
    <xf numFmtId="0" fontId="28" fillId="3" borderId="22" xfId="0" applyFont="1" applyFill="1" applyBorder="1" applyAlignment="1">
      <alignment horizontal="center" vertical="center" wrapText="1"/>
    </xf>
    <xf numFmtId="0" fontId="0" fillId="0" borderId="24" xfId="0" applyBorder="1" applyAlignment="1">
      <alignment horizontal="left" vertical="center" wrapText="1"/>
    </xf>
    <xf numFmtId="44" fontId="15" fillId="4" borderId="24" xfId="0" applyNumberFormat="1" applyFont="1" applyFill="1" applyBorder="1" applyAlignment="1">
      <alignment horizontal="center" vertical="center" wrapText="1"/>
    </xf>
    <xf numFmtId="166" fontId="6" fillId="5" borderId="24" xfId="0" applyNumberFormat="1" applyFont="1" applyFill="1" applyBorder="1" applyAlignment="1">
      <alignment horizontal="center" vertical="center"/>
    </xf>
    <xf numFmtId="0" fontId="2" fillId="0" borderId="39" xfId="2" applyBorder="1" applyAlignment="1">
      <alignment horizontal="center" vertical="center"/>
    </xf>
    <xf numFmtId="0" fontId="6" fillId="3" borderId="14" xfId="0" applyFont="1" applyFill="1" applyBorder="1" applyAlignment="1">
      <alignment horizontal="left" vertical="center" wrapText="1"/>
    </xf>
    <xf numFmtId="0" fontId="5" fillId="3" borderId="17" xfId="0" applyFont="1" applyFill="1" applyBorder="1" applyAlignment="1">
      <alignment horizontal="center" vertical="center" wrapText="1"/>
    </xf>
    <xf numFmtId="0" fontId="6" fillId="3" borderId="17" xfId="0" applyFont="1" applyFill="1" applyBorder="1" applyAlignment="1">
      <alignment horizontal="center" vertical="center" wrapText="1"/>
    </xf>
    <xf numFmtId="49" fontId="6" fillId="3" borderId="17" xfId="0" quotePrefix="1" applyNumberFormat="1" applyFont="1" applyFill="1" applyBorder="1" applyAlignment="1">
      <alignment horizontal="center" vertical="center" wrapText="1"/>
    </xf>
    <xf numFmtId="164" fontId="6" fillId="3" borderId="17" xfId="1" applyFont="1" applyFill="1" applyBorder="1" applyAlignment="1" applyProtection="1">
      <alignment horizontal="center" vertical="center" wrapText="1"/>
    </xf>
    <xf numFmtId="0" fontId="5" fillId="3" borderId="36"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6" fillId="0" borderId="15" xfId="0" applyFont="1" applyBorder="1" applyAlignment="1">
      <alignment horizontal="center" vertical="center" wrapText="1"/>
    </xf>
    <xf numFmtId="0" fontId="12" fillId="7" borderId="0" xfId="0" applyFont="1" applyFill="1" applyAlignment="1">
      <alignment horizontal="center" vertical="center"/>
    </xf>
    <xf numFmtId="0" fontId="12" fillId="7" borderId="0" xfId="0" applyFont="1" applyFill="1"/>
    <xf numFmtId="165" fontId="12" fillId="7" borderId="0" xfId="0" applyNumberFormat="1" applyFont="1" applyFill="1" applyAlignment="1">
      <alignment horizontal="center" vertical="center"/>
    </xf>
    <xf numFmtId="49" fontId="12" fillId="7" borderId="0" xfId="0" applyNumberFormat="1" applyFont="1" applyFill="1" applyAlignment="1">
      <alignment horizontal="center" vertical="center"/>
    </xf>
    <xf numFmtId="0" fontId="23" fillId="7" borderId="0" xfId="0" applyFont="1" applyFill="1" applyAlignment="1">
      <alignment vertical="center"/>
    </xf>
    <xf numFmtId="0" fontId="25" fillId="7" borderId="0" xfId="0" applyFont="1" applyFill="1" applyAlignment="1">
      <alignment horizontal="center" vertical="center"/>
    </xf>
    <xf numFmtId="0" fontId="24" fillId="9" borderId="1" xfId="0" applyFont="1" applyFill="1" applyBorder="1" applyAlignment="1">
      <alignment horizontal="center" vertical="center" wrapText="1"/>
    </xf>
    <xf numFmtId="0" fontId="24" fillId="9" borderId="15" xfId="0" applyFont="1" applyFill="1" applyBorder="1" applyAlignment="1">
      <alignment horizontal="center" vertical="center"/>
    </xf>
    <xf numFmtId="0" fontId="24" fillId="9" borderId="15" xfId="0" applyFont="1" applyFill="1" applyBorder="1" applyAlignment="1">
      <alignment horizontal="center" vertical="center" wrapText="1"/>
    </xf>
    <xf numFmtId="49" fontId="24" fillId="9" borderId="15" xfId="0" applyNumberFormat="1" applyFont="1" applyFill="1" applyBorder="1" applyAlignment="1">
      <alignment horizontal="center" vertical="center" wrapText="1"/>
    </xf>
    <xf numFmtId="164" fontId="24" fillId="9" borderId="15" xfId="1" applyFont="1" applyFill="1" applyBorder="1" applyAlignment="1" applyProtection="1">
      <alignment horizontal="center" vertical="center" wrapText="1"/>
    </xf>
    <xf numFmtId="0" fontId="26" fillId="7" borderId="15" xfId="0" applyFont="1" applyFill="1" applyBorder="1" applyAlignment="1">
      <alignment horizontal="center" vertical="center" wrapText="1"/>
    </xf>
    <xf numFmtId="0" fontId="27" fillId="7" borderId="16" xfId="2" applyFont="1" applyFill="1" applyBorder="1" applyAlignment="1">
      <alignment horizontal="center" vertical="center" wrapText="1"/>
    </xf>
    <xf numFmtId="0" fontId="5" fillId="9" borderId="1" xfId="0" applyFont="1" applyFill="1" applyBorder="1" applyAlignment="1">
      <alignment horizontal="center" vertical="center" wrapText="1"/>
    </xf>
    <xf numFmtId="0" fontId="16" fillId="10" borderId="1" xfId="0" applyFont="1" applyFill="1" applyBorder="1" applyAlignment="1">
      <alignment horizontal="center" vertical="center"/>
    </xf>
    <xf numFmtId="49" fontId="29" fillId="10" borderId="1" xfId="0" applyNumberFormat="1" applyFont="1" applyFill="1" applyBorder="1" applyAlignment="1">
      <alignment horizontal="center" vertical="center" wrapText="1"/>
    </xf>
    <xf numFmtId="0" fontId="16" fillId="7" borderId="1" xfId="0" applyFont="1" applyFill="1" applyBorder="1"/>
    <xf numFmtId="168" fontId="29" fillId="10" borderId="1" xfId="0" applyNumberFormat="1" applyFont="1" applyFill="1" applyBorder="1" applyAlignment="1">
      <alignment horizontal="center" vertical="center"/>
    </xf>
    <xf numFmtId="0" fontId="12" fillId="7" borderId="0" xfId="0" applyFont="1" applyFill="1" applyAlignment="1">
      <alignment horizontal="center"/>
    </xf>
    <xf numFmtId="0" fontId="16" fillId="7" borderId="12" xfId="0" applyFont="1" applyFill="1" applyBorder="1"/>
    <xf numFmtId="168" fontId="29" fillId="10" borderId="12" xfId="0" applyNumberFormat="1" applyFont="1" applyFill="1" applyBorder="1" applyAlignment="1">
      <alignment horizontal="center" vertical="center"/>
    </xf>
    <xf numFmtId="0" fontId="16" fillId="7" borderId="1" xfId="0" applyFont="1" applyFill="1" applyBorder="1" applyAlignment="1">
      <alignment horizontal="center" vertical="center"/>
    </xf>
    <xf numFmtId="0" fontId="29" fillId="10" borderId="1" xfId="0" applyFont="1" applyFill="1" applyBorder="1" applyAlignment="1">
      <alignment horizontal="center" vertical="center"/>
    </xf>
    <xf numFmtId="49" fontId="12" fillId="7" borderId="0" xfId="0" applyNumberFormat="1" applyFont="1" applyFill="1" applyAlignment="1">
      <alignment horizontal="right" vertical="center"/>
    </xf>
    <xf numFmtId="164" fontId="12" fillId="7" borderId="0" xfId="1" applyFont="1" applyFill="1" applyBorder="1" applyAlignment="1" applyProtection="1">
      <alignment horizontal="right" vertical="center"/>
    </xf>
    <xf numFmtId="8" fontId="16" fillId="10" borderId="1" xfId="0" applyNumberFormat="1" applyFont="1" applyFill="1" applyBorder="1" applyAlignment="1">
      <alignment horizontal="right" vertical="center"/>
    </xf>
    <xf numFmtId="0" fontId="16" fillId="0" borderId="1" xfId="0" applyFont="1" applyBorder="1" applyAlignment="1">
      <alignment horizontal="left" vertical="center" wrapText="1"/>
    </xf>
    <xf numFmtId="0" fontId="16" fillId="10" borderId="1"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xf>
    <xf numFmtId="0" fontId="7" fillId="0" borderId="2" xfId="0" applyFont="1" applyBorder="1" applyAlignment="1">
      <alignment horizontal="center" vertical="center"/>
    </xf>
    <xf numFmtId="49" fontId="8" fillId="6" borderId="8" xfId="0" applyNumberFormat="1" applyFont="1" applyFill="1" applyBorder="1" applyAlignment="1">
      <alignment horizontal="center" vertical="center" wrapText="1"/>
    </xf>
    <xf numFmtId="49" fontId="8" fillId="6" borderId="9" xfId="0" applyNumberFormat="1" applyFont="1" applyFill="1" applyBorder="1" applyAlignment="1">
      <alignment horizontal="center" vertical="center" wrapText="1"/>
    </xf>
    <xf numFmtId="49" fontId="8" fillId="6" borderId="10"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0" fontId="12" fillId="0" borderId="0" xfId="0" applyFont="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3" fillId="0" borderId="0" xfId="0" applyFont="1" applyAlignment="1">
      <alignment horizontal="center" vertical="center"/>
    </xf>
    <xf numFmtId="0" fontId="28" fillId="0" borderId="2" xfId="0" applyFont="1" applyBorder="1" applyAlignment="1">
      <alignment horizontal="center" vertical="center"/>
    </xf>
    <xf numFmtId="0" fontId="24" fillId="0" borderId="2" xfId="0" applyFont="1" applyBorder="1" applyAlignment="1">
      <alignment horizontal="center" vertical="center"/>
    </xf>
    <xf numFmtId="0" fontId="23" fillId="0" borderId="0" xfId="0" applyFont="1" applyAlignment="1">
      <alignment horizontal="center" vertical="center" wrapText="1"/>
    </xf>
    <xf numFmtId="0" fontId="22" fillId="2" borderId="38"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12" fillId="7" borderId="0" xfId="0" applyFont="1" applyFill="1" applyAlignment="1">
      <alignment horizontal="center" vertical="center" wrapText="1"/>
    </xf>
    <xf numFmtId="0" fontId="24"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4" xfId="0" applyFont="1" applyFill="1" applyBorder="1"/>
    <xf numFmtId="0" fontId="22" fillId="8" borderId="37" xfId="0" applyFont="1" applyFill="1" applyBorder="1" applyAlignment="1">
      <alignment horizontal="center" vertical="center" wrapText="1"/>
    </xf>
    <xf numFmtId="0" fontId="22" fillId="8" borderId="0" xfId="0" applyFont="1" applyFill="1" applyAlignment="1">
      <alignment horizontal="center" vertical="center" wrapText="1"/>
    </xf>
    <xf numFmtId="165" fontId="12" fillId="7" borderId="4" xfId="0" applyNumberFormat="1" applyFont="1" applyFill="1" applyBorder="1" applyAlignment="1">
      <alignment horizontal="center" vertical="center"/>
    </xf>
    <xf numFmtId="49" fontId="12" fillId="7" borderId="4" xfId="0" applyNumberFormat="1" applyFont="1" applyFill="1" applyBorder="1" applyAlignment="1">
      <alignment horizontal="center" vertical="center"/>
    </xf>
    <xf numFmtId="164" fontId="12" fillId="7" borderId="4" xfId="1" applyFont="1" applyFill="1" applyBorder="1" applyAlignment="1" applyProtection="1">
      <alignment horizontal="center" vertical="center"/>
    </xf>
    <xf numFmtId="0" fontId="12" fillId="7" borderId="4" xfId="0" applyFont="1" applyFill="1" applyBorder="1" applyAlignment="1">
      <alignment horizontal="center" vertical="center"/>
    </xf>
    <xf numFmtId="0" fontId="12" fillId="7" borderId="18" xfId="0" applyFont="1" applyFill="1" applyBorder="1"/>
    <xf numFmtId="0" fontId="12" fillId="7" borderId="5" xfId="0" applyFont="1" applyFill="1" applyBorder="1" applyAlignment="1">
      <alignment horizontal="center" vertical="center"/>
    </xf>
    <xf numFmtId="164" fontId="12" fillId="7" borderId="0" xfId="1" applyFont="1" applyFill="1" applyBorder="1" applyAlignment="1" applyProtection="1">
      <alignment horizontal="center" vertical="center"/>
    </xf>
    <xf numFmtId="0" fontId="12" fillId="7" borderId="19" xfId="0" applyFont="1" applyFill="1" applyBorder="1"/>
    <xf numFmtId="164" fontId="24" fillId="7" borderId="0" xfId="1" applyFont="1" applyFill="1" applyBorder="1" applyAlignment="1" applyProtection="1">
      <alignment horizontal="center" vertical="center"/>
    </xf>
    <xf numFmtId="0" fontId="5" fillId="9" borderId="6" xfId="0" applyFont="1" applyFill="1" applyBorder="1" applyAlignment="1">
      <alignment horizontal="center" vertical="center" wrapText="1"/>
    </xf>
    <xf numFmtId="49" fontId="15" fillId="10" borderId="21" xfId="0" applyNumberFormat="1" applyFont="1" applyFill="1" applyBorder="1" applyAlignment="1">
      <alignment horizontal="center" vertical="center" wrapText="1"/>
    </xf>
    <xf numFmtId="49" fontId="14" fillId="10" borderId="1" xfId="0" applyNumberFormat="1" applyFont="1" applyFill="1" applyBorder="1" applyAlignment="1">
      <alignment horizontal="center" vertical="center" wrapText="1"/>
    </xf>
    <xf numFmtId="49" fontId="15" fillId="10" borderId="1" xfId="0" applyNumberFormat="1" applyFont="1" applyFill="1" applyBorder="1" applyAlignment="1">
      <alignment horizontal="center" vertical="center" wrapText="1"/>
    </xf>
    <xf numFmtId="166" fontId="15" fillId="10" borderId="1" xfId="0" applyNumberFormat="1" applyFont="1" applyFill="1" applyBorder="1" applyAlignment="1">
      <alignment horizontal="right" vertical="center"/>
    </xf>
    <xf numFmtId="166" fontId="15" fillId="10" borderId="1" xfId="0" applyNumberFormat="1" applyFont="1" applyFill="1" applyBorder="1" applyAlignment="1">
      <alignment horizontal="center" vertical="center"/>
    </xf>
    <xf numFmtId="0" fontId="12" fillId="7" borderId="1" xfId="0" applyFont="1" applyFill="1" applyBorder="1" applyAlignment="1">
      <alignment horizontal="center" vertical="center" wrapText="1"/>
    </xf>
    <xf numFmtId="49" fontId="2" fillId="10" borderId="39" xfId="0" applyNumberFormat="1" applyFont="1" applyFill="1" applyBorder="1" applyAlignment="1">
      <alignment horizontal="center" vertical="center" wrapText="1"/>
    </xf>
    <xf numFmtId="166" fontId="15" fillId="10" borderId="1" xfId="0" applyNumberFormat="1" applyFont="1" applyFill="1" applyBorder="1" applyAlignment="1">
      <alignment horizontal="center" vertical="center" wrapText="1"/>
    </xf>
    <xf numFmtId="49" fontId="2" fillId="10" borderId="22" xfId="0" applyNumberFormat="1" applyFont="1" applyFill="1" applyBorder="1" applyAlignment="1">
      <alignment horizontal="center" vertical="center" wrapText="1"/>
    </xf>
    <xf numFmtId="49" fontId="15" fillId="10" borderId="0" xfId="0" applyNumberFormat="1" applyFont="1" applyFill="1" applyAlignment="1">
      <alignment horizontal="center" vertical="center" wrapText="1"/>
    </xf>
    <xf numFmtId="0" fontId="6" fillId="10" borderId="23" xfId="0" applyFont="1" applyFill="1" applyBorder="1" applyAlignment="1">
      <alignment horizontal="center" vertical="center"/>
    </xf>
    <xf numFmtId="49" fontId="14" fillId="10" borderId="24" xfId="0" applyNumberFormat="1" applyFont="1" applyFill="1" applyBorder="1" applyAlignment="1">
      <alignment horizontal="center" vertical="center" wrapText="1"/>
    </xf>
    <xf numFmtId="0" fontId="6" fillId="10" borderId="24" xfId="0" applyFont="1" applyFill="1" applyBorder="1" applyAlignment="1">
      <alignment horizontal="center" vertical="center"/>
    </xf>
    <xf numFmtId="8" fontId="6" fillId="10" borderId="24" xfId="0" applyNumberFormat="1" applyFont="1" applyFill="1" applyBorder="1" applyAlignment="1">
      <alignment horizontal="right" vertical="center"/>
    </xf>
    <xf numFmtId="166" fontId="15" fillId="10" borderId="24" xfId="0" applyNumberFormat="1" applyFont="1" applyFill="1" applyBorder="1" applyAlignment="1">
      <alignment horizontal="center" vertical="center"/>
    </xf>
    <xf numFmtId="0" fontId="12" fillId="7" borderId="24" xfId="0" applyFont="1" applyFill="1" applyBorder="1"/>
    <xf numFmtId="49" fontId="15" fillId="10" borderId="24" xfId="0" applyNumberFormat="1" applyFont="1" applyFill="1" applyBorder="1" applyAlignment="1">
      <alignment horizontal="center" vertical="center" wrapText="1"/>
    </xf>
    <xf numFmtId="49" fontId="2" fillId="10" borderId="25" xfId="0" applyNumberFormat="1" applyFont="1" applyFill="1" applyBorder="1" applyAlignment="1">
      <alignment horizontal="center" vertical="center" wrapText="1"/>
    </xf>
    <xf numFmtId="49" fontId="12" fillId="7" borderId="0" xfId="0" applyNumberFormat="1" applyFont="1" applyFill="1" applyAlignment="1">
      <alignment horizontal="center"/>
    </xf>
    <xf numFmtId="49" fontId="15" fillId="10" borderId="26"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166" fontId="15" fillId="10" borderId="14" xfId="0" applyNumberFormat="1" applyFont="1" applyFill="1" applyBorder="1" applyAlignment="1">
      <alignment horizontal="right" vertical="center"/>
    </xf>
    <xf numFmtId="166" fontId="15" fillId="10" borderId="14" xfId="0" applyNumberFormat="1" applyFont="1" applyFill="1" applyBorder="1" applyAlignment="1">
      <alignment horizontal="center" vertical="center"/>
    </xf>
    <xf numFmtId="0" fontId="12" fillId="9" borderId="14"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27" fillId="7" borderId="14" xfId="2" applyFont="1" applyFill="1" applyBorder="1" applyAlignment="1">
      <alignment horizontal="center" vertical="center" wrapText="1"/>
    </xf>
    <xf numFmtId="0" fontId="24" fillId="9" borderId="13" xfId="0" applyFont="1" applyFill="1" applyBorder="1" applyAlignment="1">
      <alignment horizontal="center" vertical="center"/>
    </xf>
    <xf numFmtId="0" fontId="24" fillId="9" borderId="16"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6" fillId="7" borderId="0" xfId="0" applyFont="1" applyFill="1" applyAlignment="1">
      <alignment horizontal="center" vertical="center"/>
    </xf>
    <xf numFmtId="0" fontId="6" fillId="7" borderId="0" xfId="0" applyFont="1" applyFill="1"/>
    <xf numFmtId="0" fontId="7" fillId="8" borderId="1" xfId="0" applyFont="1" applyFill="1" applyBorder="1" applyAlignment="1">
      <alignment horizontal="center" vertical="center" wrapText="1"/>
    </xf>
    <xf numFmtId="0" fontId="6" fillId="7" borderId="0" xfId="0" applyFont="1" applyFill="1" applyAlignment="1">
      <alignment horizontal="center"/>
    </xf>
    <xf numFmtId="165" fontId="6" fillId="7" borderId="0" xfId="0" applyNumberFormat="1" applyFont="1" applyFill="1" applyAlignment="1">
      <alignment horizontal="center" vertical="center"/>
    </xf>
    <xf numFmtId="49" fontId="6" fillId="7" borderId="0" xfId="0" applyNumberFormat="1" applyFont="1" applyFill="1" applyAlignment="1">
      <alignment horizontal="center" vertical="center"/>
    </xf>
    <xf numFmtId="164" fontId="6" fillId="7" borderId="0" xfId="1" applyFont="1" applyFill="1" applyBorder="1" applyAlignment="1" applyProtection="1">
      <alignment horizontal="right" vertical="center"/>
    </xf>
    <xf numFmtId="0" fontId="6" fillId="7" borderId="0" xfId="0" applyFont="1" applyFill="1" applyAlignment="1">
      <alignment horizontal="center" vertical="center" wrapText="1"/>
    </xf>
    <xf numFmtId="164" fontId="5" fillId="7" borderId="0" xfId="1" applyFont="1" applyFill="1" applyBorder="1" applyAlignment="1" applyProtection="1">
      <alignment horizontal="right" vertical="center"/>
    </xf>
    <xf numFmtId="0" fontId="5" fillId="9" borderId="15" xfId="0" applyFont="1" applyFill="1" applyBorder="1" applyAlignment="1">
      <alignment horizontal="center" vertical="center"/>
    </xf>
    <xf numFmtId="49" fontId="5" fillId="9" borderId="15" xfId="0" applyNumberFormat="1" applyFont="1" applyFill="1" applyBorder="1" applyAlignment="1">
      <alignment horizontal="center" vertical="center" wrapText="1"/>
    </xf>
    <xf numFmtId="164" fontId="5" fillId="9" borderId="15" xfId="1" applyFont="1" applyFill="1" applyBorder="1" applyAlignment="1" applyProtection="1">
      <alignment horizontal="center" vertical="center" wrapText="1"/>
    </xf>
    <xf numFmtId="0" fontId="9" fillId="7" borderId="15" xfId="0" applyFont="1" applyFill="1" applyBorder="1" applyAlignment="1">
      <alignment horizontal="center" vertical="center" wrapText="1"/>
    </xf>
    <xf numFmtId="0" fontId="10" fillId="7" borderId="16" xfId="2" applyFont="1" applyFill="1" applyBorder="1" applyAlignment="1">
      <alignment horizontal="center" vertical="center" wrapText="1"/>
    </xf>
    <xf numFmtId="0" fontId="5" fillId="9" borderId="7" xfId="0" applyFont="1" applyFill="1" applyBorder="1" applyAlignment="1">
      <alignment horizontal="center" vertical="center" wrapText="1"/>
    </xf>
    <xf numFmtId="0" fontId="6" fillId="7" borderId="3" xfId="0" applyFont="1" applyFill="1" applyBorder="1" applyAlignment="1">
      <alignment horizontal="center" vertical="center"/>
    </xf>
    <xf numFmtId="0" fontId="6" fillId="7" borderId="4" xfId="0" applyFont="1" applyFill="1" applyBorder="1"/>
    <xf numFmtId="0" fontId="6" fillId="7" borderId="4" xfId="0" applyFont="1" applyFill="1" applyBorder="1" applyAlignment="1">
      <alignment horizontal="center" vertical="center"/>
    </xf>
    <xf numFmtId="165" fontId="6" fillId="7" borderId="4" xfId="0" applyNumberFormat="1" applyFont="1" applyFill="1" applyBorder="1" applyAlignment="1">
      <alignment horizontal="center" vertical="center"/>
    </xf>
    <xf numFmtId="49" fontId="6" fillId="7" borderId="4" xfId="0" applyNumberFormat="1" applyFont="1" applyFill="1" applyBorder="1" applyAlignment="1">
      <alignment horizontal="center" vertical="center"/>
    </xf>
    <xf numFmtId="49" fontId="6" fillId="7" borderId="4" xfId="0" applyNumberFormat="1" applyFont="1" applyFill="1" applyBorder="1" applyAlignment="1">
      <alignment horizontal="right" vertical="center"/>
    </xf>
    <xf numFmtId="164" fontId="6" fillId="7" borderId="4" xfId="1" applyFont="1" applyFill="1" applyBorder="1" applyAlignment="1" applyProtection="1">
      <alignment horizontal="right" vertical="center"/>
    </xf>
    <xf numFmtId="0" fontId="6" fillId="7" borderId="18" xfId="0" applyFont="1" applyFill="1" applyBorder="1"/>
    <xf numFmtId="0" fontId="6" fillId="7" borderId="5"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0" xfId="0" applyFont="1" applyFill="1" applyBorder="1" applyAlignment="1">
      <alignment horizontal="center" vertical="center" wrapText="1"/>
    </xf>
    <xf numFmtId="0" fontId="6" fillId="7" borderId="0" xfId="0" applyFont="1" applyFill="1" applyBorder="1" applyAlignment="1">
      <alignment horizontal="center"/>
    </xf>
    <xf numFmtId="165" fontId="6" fillId="7" borderId="0" xfId="0" applyNumberFormat="1" applyFont="1" applyFill="1" applyBorder="1" applyAlignment="1">
      <alignment horizontal="center" vertical="center"/>
    </xf>
    <xf numFmtId="49" fontId="6" fillId="7" borderId="0" xfId="0" applyNumberFormat="1" applyFont="1" applyFill="1" applyBorder="1" applyAlignment="1">
      <alignment horizontal="center" vertical="center"/>
    </xf>
    <xf numFmtId="49" fontId="6" fillId="7" borderId="0" xfId="0" applyNumberFormat="1" applyFont="1" applyFill="1" applyBorder="1" applyAlignment="1">
      <alignment horizontal="right" vertical="center"/>
    </xf>
    <xf numFmtId="0" fontId="6" fillId="7" borderId="0" xfId="0" applyFont="1" applyFill="1" applyBorder="1"/>
    <xf numFmtId="0" fontId="6" fillId="7" borderId="19" xfId="0" applyFont="1" applyFill="1" applyBorder="1"/>
    <xf numFmtId="0" fontId="8" fillId="7" borderId="0" xfId="0" applyFont="1" applyFill="1" applyBorder="1" applyAlignment="1">
      <alignment horizontal="center" vertical="center"/>
    </xf>
    <xf numFmtId="0" fontId="5" fillId="9" borderId="19" xfId="0" applyFont="1" applyFill="1" applyBorder="1" applyAlignment="1">
      <alignment horizontal="center" vertical="center" wrapText="1"/>
    </xf>
    <xf numFmtId="0" fontId="5" fillId="9" borderId="13" xfId="0" applyFont="1" applyFill="1" applyBorder="1" applyAlignment="1">
      <alignment horizontal="center" vertical="center"/>
    </xf>
    <xf numFmtId="0" fontId="16" fillId="10" borderId="21" xfId="0" applyFont="1" applyFill="1" applyBorder="1" applyAlignment="1">
      <alignment horizontal="center" vertical="center"/>
    </xf>
    <xf numFmtId="0" fontId="18" fillId="0" borderId="39" xfId="2" applyFont="1" applyBorder="1" applyAlignment="1">
      <alignment horizontal="center" vertical="center"/>
    </xf>
    <xf numFmtId="0" fontId="18" fillId="0" borderId="22" xfId="2" applyFont="1" applyBorder="1" applyAlignment="1">
      <alignment horizontal="center" vertical="center"/>
    </xf>
    <xf numFmtId="0" fontId="16" fillId="10" borderId="23" xfId="0" applyFont="1" applyFill="1" applyBorder="1" applyAlignment="1">
      <alignment horizontal="center" vertical="center"/>
    </xf>
    <xf numFmtId="49" fontId="29" fillId="10" borderId="24" xfId="0" applyNumberFormat="1" applyFont="1" applyFill="1" applyBorder="1" applyAlignment="1">
      <alignment horizontal="center" vertical="center" wrapText="1"/>
    </xf>
    <xf numFmtId="0" fontId="16" fillId="10" borderId="24" xfId="0" applyFont="1" applyFill="1" applyBorder="1" applyAlignment="1">
      <alignment horizontal="left" vertical="center" wrapText="1"/>
    </xf>
    <xf numFmtId="0" fontId="16" fillId="10" borderId="24" xfId="0" applyFont="1" applyFill="1" applyBorder="1" applyAlignment="1">
      <alignment horizontal="center" vertical="center"/>
    </xf>
    <xf numFmtId="8" fontId="16" fillId="10" borderId="24" xfId="0" applyNumberFormat="1" applyFont="1" applyFill="1" applyBorder="1" applyAlignment="1">
      <alignment horizontal="right" vertical="center"/>
    </xf>
    <xf numFmtId="0" fontId="29" fillId="10" borderId="24" xfId="0" applyFont="1" applyFill="1" applyBorder="1" applyAlignment="1">
      <alignment horizontal="center" vertical="center"/>
    </xf>
    <xf numFmtId="0" fontId="16" fillId="7" borderId="40" xfId="0" applyFont="1" applyFill="1" applyBorder="1"/>
    <xf numFmtId="0" fontId="18" fillId="0" borderId="25" xfId="2" applyFont="1" applyBorder="1" applyAlignment="1">
      <alignment horizontal="center" vertical="center"/>
    </xf>
    <xf numFmtId="0" fontId="16" fillId="0" borderId="14" xfId="0" applyFont="1" applyBorder="1" applyAlignment="1">
      <alignment horizontal="left" vertical="center" wrapText="1"/>
    </xf>
    <xf numFmtId="0" fontId="23" fillId="7" borderId="0" xfId="0" applyFont="1" applyFill="1" applyAlignment="1">
      <alignment horizontal="center" vertical="center"/>
    </xf>
    <xf numFmtId="166" fontId="15" fillId="10" borderId="1" xfId="0" applyNumberFormat="1" applyFont="1" applyFill="1" applyBorder="1" applyAlignment="1">
      <alignment horizontal="right" vertical="center" wrapText="1"/>
    </xf>
    <xf numFmtId="166" fontId="6" fillId="10"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xf numFmtId="166" fontId="6" fillId="10" borderId="1" xfId="0" applyNumberFormat="1" applyFont="1" applyFill="1" applyBorder="1" applyAlignment="1">
      <alignment horizontal="right" vertical="center"/>
    </xf>
    <xf numFmtId="0" fontId="12" fillId="7" borderId="0" xfId="0" applyFont="1" applyFill="1" applyBorder="1"/>
    <xf numFmtId="49" fontId="15" fillId="10" borderId="1" xfId="0" applyNumberFormat="1" applyFont="1" applyFill="1" applyBorder="1" applyAlignment="1">
      <alignment horizontal="left" vertical="center" wrapText="1"/>
    </xf>
    <xf numFmtId="49" fontId="29" fillId="10" borderId="14" xfId="0" applyNumberFormat="1" applyFont="1" applyFill="1" applyBorder="1" applyAlignment="1">
      <alignment horizontal="center" vertical="center" wrapText="1"/>
    </xf>
    <xf numFmtId="49" fontId="15" fillId="10" borderId="14" xfId="0" applyNumberFormat="1" applyFont="1" applyFill="1" applyBorder="1" applyAlignment="1">
      <alignment horizontal="left" vertical="center" wrapText="1"/>
    </xf>
    <xf numFmtId="0" fontId="16" fillId="10" borderId="14" xfId="0" applyFont="1" applyFill="1" applyBorder="1" applyAlignment="1">
      <alignment horizontal="center" vertical="center"/>
    </xf>
    <xf numFmtId="166" fontId="15" fillId="10" borderId="14" xfId="0" applyNumberFormat="1" applyFont="1" applyFill="1" applyBorder="1" applyAlignment="1">
      <alignment horizontal="right" vertical="center" wrapText="1"/>
    </xf>
    <xf numFmtId="166" fontId="15" fillId="10" borderId="14" xfId="0" applyNumberFormat="1" applyFont="1" applyFill="1" applyBorder="1" applyAlignment="1">
      <alignment horizontal="center" vertical="center" wrapText="1"/>
    </xf>
    <xf numFmtId="166" fontId="6" fillId="10" borderId="14" xfId="0" applyNumberFormat="1" applyFont="1" applyFill="1" applyBorder="1" applyAlignment="1">
      <alignment horizontal="center" vertical="center"/>
    </xf>
    <xf numFmtId="0" fontId="6" fillId="7" borderId="14" xfId="0" applyFont="1" applyFill="1" applyBorder="1" applyAlignment="1">
      <alignment horizontal="center" vertical="center"/>
    </xf>
    <xf numFmtId="0" fontId="6" fillId="7" borderId="14" xfId="0" applyFont="1" applyFill="1" applyBorder="1"/>
    <xf numFmtId="0" fontId="27" fillId="7" borderId="15" xfId="2" applyFont="1" applyFill="1" applyBorder="1" applyAlignment="1">
      <alignment horizontal="center" vertical="center" wrapText="1"/>
    </xf>
    <xf numFmtId="0" fontId="4" fillId="7" borderId="0" xfId="0" applyFont="1" applyFill="1" applyAlignment="1">
      <alignment horizontal="center" vertical="center"/>
    </xf>
    <xf numFmtId="0" fontId="7" fillId="7" borderId="2" xfId="0" applyFont="1" applyFill="1" applyBorder="1" applyAlignment="1">
      <alignment horizontal="center" vertical="center"/>
    </xf>
    <xf numFmtId="0" fontId="5" fillId="9" borderId="16" xfId="0" applyFont="1" applyFill="1" applyBorder="1" applyAlignment="1">
      <alignment horizontal="center" vertical="center" wrapText="1"/>
    </xf>
    <xf numFmtId="49" fontId="30" fillId="10" borderId="14" xfId="0" applyNumberFormat="1" applyFont="1" applyFill="1" applyBorder="1" applyAlignment="1">
      <alignment horizontal="center" vertical="center" wrapText="1"/>
    </xf>
    <xf numFmtId="49" fontId="30" fillId="10" borderId="14" xfId="0" applyNumberFormat="1" applyFont="1" applyFill="1" applyBorder="1" applyAlignment="1">
      <alignment horizontal="left" vertical="center" wrapText="1"/>
    </xf>
    <xf numFmtId="0" fontId="18" fillId="7" borderId="14" xfId="2" applyFont="1" applyFill="1" applyBorder="1" applyAlignment="1">
      <alignment horizontal="center" vertical="center"/>
    </xf>
    <xf numFmtId="49" fontId="30" fillId="10" borderId="2" xfId="0" applyNumberFormat="1" applyFont="1" applyFill="1" applyBorder="1" applyAlignment="1">
      <alignment horizontal="center" vertical="center" wrapText="1"/>
    </xf>
    <xf numFmtId="166" fontId="30" fillId="10" borderId="14" xfId="0" applyNumberFormat="1" applyFont="1" applyFill="1" applyBorder="1" applyAlignment="1">
      <alignment horizontal="center" vertical="center" wrapText="1"/>
    </xf>
    <xf numFmtId="166" fontId="16" fillId="10" borderId="14" xfId="0" applyNumberFormat="1" applyFont="1" applyFill="1" applyBorder="1" applyAlignment="1">
      <alignment horizontal="center" vertical="center"/>
    </xf>
    <xf numFmtId="0" fontId="16" fillId="7" borderId="14" xfId="0" applyFont="1" applyFill="1" applyBorder="1" applyAlignment="1">
      <alignment horizontal="center"/>
    </xf>
    <xf numFmtId="0" fontId="16" fillId="7" borderId="14" xfId="0" applyFont="1" applyFill="1" applyBorder="1"/>
    <xf numFmtId="0" fontId="16" fillId="7" borderId="14" xfId="0" applyFont="1" applyFill="1" applyBorder="1" applyAlignment="1">
      <alignment horizontal="center" vertical="center"/>
    </xf>
    <xf numFmtId="0" fontId="18" fillId="7" borderId="39" xfId="2" applyFont="1" applyFill="1" applyBorder="1" applyAlignment="1">
      <alignment horizontal="center" vertical="center"/>
    </xf>
    <xf numFmtId="49" fontId="30" fillId="10" borderId="1" xfId="0" applyNumberFormat="1" applyFont="1" applyFill="1" applyBorder="1" applyAlignment="1">
      <alignment horizontal="center" vertical="center" wrapText="1"/>
    </xf>
    <xf numFmtId="49" fontId="30" fillId="10" borderId="1" xfId="0" applyNumberFormat="1" applyFont="1" applyFill="1" applyBorder="1" applyAlignment="1">
      <alignment horizontal="left" vertical="center" wrapText="1"/>
    </xf>
    <xf numFmtId="0" fontId="18" fillId="7" borderId="1" xfId="2" applyFont="1" applyFill="1" applyBorder="1" applyAlignment="1">
      <alignment horizontal="center" vertical="center"/>
    </xf>
    <xf numFmtId="166" fontId="30" fillId="10" borderId="1" xfId="0" applyNumberFormat="1" applyFont="1" applyFill="1" applyBorder="1" applyAlignment="1">
      <alignment horizontal="center" vertical="center" wrapText="1"/>
    </xf>
    <xf numFmtId="166" fontId="16" fillId="10" borderId="1" xfId="0" applyNumberFormat="1" applyFont="1" applyFill="1" applyBorder="1" applyAlignment="1">
      <alignment horizontal="center" vertical="center"/>
    </xf>
    <xf numFmtId="0" fontId="16" fillId="7" borderId="1" xfId="0" applyFont="1" applyFill="1" applyBorder="1" applyAlignment="1">
      <alignment horizontal="center"/>
    </xf>
    <xf numFmtId="0" fontId="16" fillId="7" borderId="0" xfId="0" applyFont="1" applyFill="1" applyBorder="1"/>
    <xf numFmtId="0" fontId="16" fillId="7" borderId="0" xfId="0" applyFont="1" applyFill="1" applyAlignment="1">
      <alignment horizontal="left" vertical="center" wrapText="1"/>
    </xf>
    <xf numFmtId="166" fontId="30" fillId="10" borderId="24" xfId="0" applyNumberFormat="1" applyFont="1" applyFill="1" applyBorder="1" applyAlignment="1">
      <alignment horizontal="center" vertical="center" wrapText="1"/>
    </xf>
    <xf numFmtId="166" fontId="16" fillId="10" borderId="24" xfId="0" applyNumberFormat="1" applyFont="1" applyFill="1" applyBorder="1" applyAlignment="1">
      <alignment horizontal="center" vertical="center"/>
    </xf>
    <xf numFmtId="0" fontId="16" fillId="7" borderId="24" xfId="0" applyFont="1" applyFill="1" applyBorder="1" applyAlignment="1">
      <alignment horizontal="center"/>
    </xf>
    <xf numFmtId="0" fontId="16" fillId="7" borderId="24" xfId="0" applyFont="1" applyFill="1" applyBorder="1"/>
    <xf numFmtId="0" fontId="16" fillId="7" borderId="24" xfId="0" applyFont="1" applyFill="1" applyBorder="1" applyAlignment="1">
      <alignment horizontal="center" vertical="center"/>
    </xf>
    <xf numFmtId="0" fontId="18" fillId="7" borderId="28" xfId="2" applyFont="1" applyFill="1" applyBorder="1" applyAlignment="1">
      <alignment horizontal="center" vertical="center"/>
    </xf>
    <xf numFmtId="49" fontId="6" fillId="7" borderId="0" xfId="0" applyNumberFormat="1" applyFont="1" applyFill="1" applyAlignment="1">
      <alignment horizontal="right"/>
    </xf>
    <xf numFmtId="49" fontId="5" fillId="9" borderId="34" xfId="0" applyNumberFormat="1" applyFont="1" applyFill="1" applyBorder="1" applyAlignment="1">
      <alignment horizontal="center" vertical="center" wrapText="1"/>
    </xf>
    <xf numFmtId="164" fontId="5" fillId="9" borderId="16" xfId="1" applyFont="1" applyFill="1" applyBorder="1" applyAlignment="1" applyProtection="1">
      <alignment horizontal="center" vertical="center" wrapText="1"/>
    </xf>
    <xf numFmtId="166" fontId="30" fillId="10" borderId="29" xfId="0" applyNumberFormat="1" applyFont="1" applyFill="1" applyBorder="1" applyAlignment="1">
      <alignment horizontal="right" vertical="center" wrapText="1"/>
    </xf>
    <xf numFmtId="166" fontId="30" fillId="10" borderId="12" xfId="0" applyNumberFormat="1" applyFont="1" applyFill="1" applyBorder="1" applyAlignment="1">
      <alignment horizontal="right" vertical="center" wrapText="1"/>
    </xf>
    <xf numFmtId="166" fontId="30" fillId="10" borderId="40" xfId="0" applyNumberFormat="1" applyFont="1" applyFill="1" applyBorder="1" applyAlignment="1">
      <alignment horizontal="right" vertical="center" wrapText="1"/>
    </xf>
    <xf numFmtId="166" fontId="30" fillId="10" borderId="1" xfId="0" applyNumberFormat="1" applyFont="1" applyFill="1" applyBorder="1" applyAlignment="1">
      <alignment horizontal="right" vertical="center" wrapText="1"/>
    </xf>
    <xf numFmtId="0" fontId="7" fillId="7" borderId="0" xfId="0" applyFont="1" applyFill="1" applyBorder="1" applyAlignment="1">
      <alignment horizontal="center" vertical="center"/>
    </xf>
    <xf numFmtId="166" fontId="30" fillId="10" borderId="14" xfId="0" applyNumberFormat="1" applyFont="1" applyFill="1" applyBorder="1" applyAlignment="1">
      <alignment horizontal="right" vertical="center" wrapText="1"/>
    </xf>
    <xf numFmtId="0" fontId="22" fillId="7" borderId="2" xfId="0" applyFont="1" applyFill="1" applyBorder="1" applyAlignment="1">
      <alignment horizontal="center" vertical="center"/>
    </xf>
    <xf numFmtId="0" fontId="4" fillId="7" borderId="0" xfId="0" applyFont="1" applyFill="1" applyBorder="1" applyAlignment="1">
      <alignment horizontal="center" vertical="center"/>
    </xf>
  </cellXfs>
  <cellStyles count="9">
    <cellStyle name="Collegamento ipertestuale" xfId="2" builtinId="8"/>
    <cellStyle name="Migliaia" xfId="8" builtinId="3"/>
    <cellStyle name="Normale" xfId="0" builtinId="0"/>
    <cellStyle name="Normale 2" xfId="3" xr:uid="{00000000-0005-0000-0000-000003000000}"/>
    <cellStyle name="Normale 3" xfId="4" xr:uid="{00000000-0005-0000-0000-000004000000}"/>
    <cellStyle name="Valuta" xfId="1" builtinId="4"/>
    <cellStyle name="Valuta 2" xfId="5" xr:uid="{00000000-0005-0000-0000-000006000000}"/>
    <cellStyle name="Valuta 3" xfId="6" xr:uid="{00000000-0005-0000-0000-000007000000}"/>
    <cellStyle name="Valuta 4" xfId="7"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563C1"/>
      <rgbColor rgb="FFDBDBDB"/>
      <rgbColor rgb="FF000009"/>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19191A"/>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673410</xdr:colOff>
      <xdr:row>0</xdr:row>
      <xdr:rowOff>610560</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2324410" cy="61056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140677</xdr:colOff>
      <xdr:row>0</xdr:row>
      <xdr:rowOff>164123</xdr:rowOff>
    </xdr:from>
    <xdr:to>
      <xdr:col>1</xdr:col>
      <xdr:colOff>1216958</xdr:colOff>
      <xdr:row>1</xdr:row>
      <xdr:rowOff>47853</xdr:rowOff>
    </xdr:to>
    <xdr:pic>
      <xdr:nvPicPr>
        <xdr:cNvPr id="2" name="Immagine 1">
          <a:extLst>
            <a:ext uri="{FF2B5EF4-FFF2-40B4-BE49-F238E27FC236}">
              <a16:creationId xmlns:a16="http://schemas.microsoft.com/office/drawing/2014/main" id="{77597D10-A560-42D5-A7A8-353DCFDC50AE}"/>
            </a:ext>
          </a:extLst>
        </xdr:cNvPr>
        <xdr:cNvPicPr/>
      </xdr:nvPicPr>
      <xdr:blipFill>
        <a:blip xmlns:r="http://schemas.openxmlformats.org/officeDocument/2006/relationships" r:embed="rId1"/>
        <a:stretch/>
      </xdr:blipFill>
      <xdr:spPr>
        <a:xfrm>
          <a:off x="140677" y="164123"/>
          <a:ext cx="2339024" cy="6105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971720</xdr:colOff>
      <xdr:row>0</xdr:row>
      <xdr:rowOff>610560</xdr:rowOff>
    </xdr:to>
    <xdr:pic>
      <xdr:nvPicPr>
        <xdr:cNvPr id="2" name="Immagine 1">
          <a:extLst>
            <a:ext uri="{FF2B5EF4-FFF2-40B4-BE49-F238E27FC236}">
              <a16:creationId xmlns:a16="http://schemas.microsoft.com/office/drawing/2014/main" id="{3B87566B-B873-4CE8-9C9A-A62BBAED2688}"/>
            </a:ext>
          </a:extLst>
        </xdr:cNvPr>
        <xdr:cNvPicPr/>
      </xdr:nvPicPr>
      <xdr:blipFill>
        <a:blip xmlns:r="http://schemas.openxmlformats.org/officeDocument/2006/relationships" r:embed="rId1"/>
        <a:stretch/>
      </xdr:blipFill>
      <xdr:spPr>
        <a:xfrm>
          <a:off x="0" y="0"/>
          <a:ext cx="2348345" cy="6105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803829</xdr:colOff>
      <xdr:row>0</xdr:row>
      <xdr:rowOff>610560</xdr:rowOff>
    </xdr:to>
    <xdr:pic>
      <xdr:nvPicPr>
        <xdr:cNvPr id="2" name="Immagine 1">
          <a:extLst>
            <a:ext uri="{FF2B5EF4-FFF2-40B4-BE49-F238E27FC236}">
              <a16:creationId xmlns:a16="http://schemas.microsoft.com/office/drawing/2014/main" id="{9E5BF9F8-EC9B-4F04-BE70-5B0F82288302}"/>
            </a:ext>
          </a:extLst>
        </xdr:cNvPr>
        <xdr:cNvPicPr/>
      </xdr:nvPicPr>
      <xdr:blipFill>
        <a:blip xmlns:r="http://schemas.openxmlformats.org/officeDocument/2006/relationships" r:embed="rId1"/>
        <a:stretch/>
      </xdr:blipFill>
      <xdr:spPr>
        <a:xfrm>
          <a:off x="0" y="0"/>
          <a:ext cx="2339552" cy="610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823089</xdr:colOff>
      <xdr:row>0</xdr:row>
      <xdr:rowOff>610560</xdr:rowOff>
    </xdr:to>
    <xdr:pic>
      <xdr:nvPicPr>
        <xdr:cNvPr id="2" name="Immagin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2264085" cy="610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54430</xdr:colOff>
      <xdr:row>0</xdr:row>
      <xdr:rowOff>81642</xdr:rowOff>
    </xdr:from>
    <xdr:to>
      <xdr:col>2</xdr:col>
      <xdr:colOff>517072</xdr:colOff>
      <xdr:row>1</xdr:row>
      <xdr:rowOff>54428</xdr:rowOff>
    </xdr:to>
    <xdr:pic>
      <xdr:nvPicPr>
        <xdr:cNvPr id="3" name="Immagin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54430" y="81642"/>
          <a:ext cx="3143249" cy="1074965"/>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107603</xdr:colOff>
      <xdr:row>0</xdr:row>
      <xdr:rowOff>136071</xdr:rowOff>
    </xdr:from>
    <xdr:to>
      <xdr:col>1</xdr:col>
      <xdr:colOff>1481819</xdr:colOff>
      <xdr:row>0</xdr:row>
      <xdr:rowOff>757394</xdr:rowOff>
    </xdr:to>
    <xdr:pic>
      <xdr:nvPicPr>
        <xdr:cNvPr id="2" name="Immagin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107603" y="136071"/>
          <a:ext cx="2340323" cy="621323"/>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80389</xdr:colOff>
      <xdr:row>0</xdr:row>
      <xdr:rowOff>140676</xdr:rowOff>
    </xdr:from>
    <xdr:to>
      <xdr:col>1</xdr:col>
      <xdr:colOff>1454605</xdr:colOff>
      <xdr:row>0</xdr:row>
      <xdr:rowOff>761999</xdr:rowOff>
    </xdr:to>
    <xdr:pic>
      <xdr:nvPicPr>
        <xdr:cNvPr id="2" name="Immagin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80389" y="140676"/>
          <a:ext cx="2336241" cy="621323"/>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80389</xdr:colOff>
      <xdr:row>0</xdr:row>
      <xdr:rowOff>140676</xdr:rowOff>
    </xdr:from>
    <xdr:to>
      <xdr:col>1</xdr:col>
      <xdr:colOff>1400176</xdr:colOff>
      <xdr:row>0</xdr:row>
      <xdr:rowOff>761999</xdr:rowOff>
    </xdr:to>
    <xdr:pic>
      <xdr:nvPicPr>
        <xdr:cNvPr id="2" name="Immagin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xdr:blipFill>
      <xdr:spPr>
        <a:xfrm>
          <a:off x="80389" y="140676"/>
          <a:ext cx="2336241" cy="621323"/>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68036</xdr:colOff>
      <xdr:row>0</xdr:row>
      <xdr:rowOff>100693</xdr:rowOff>
    </xdr:from>
    <xdr:to>
      <xdr:col>1</xdr:col>
      <xdr:colOff>1287235</xdr:colOff>
      <xdr:row>0</xdr:row>
      <xdr:rowOff>703489</xdr:rowOff>
    </xdr:to>
    <xdr:pic>
      <xdr:nvPicPr>
        <xdr:cNvPr id="2" name="Immagin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xdr:blipFill>
      <xdr:spPr>
        <a:xfrm>
          <a:off x="68036" y="100693"/>
          <a:ext cx="2607128" cy="602796"/>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1581150</xdr:colOff>
      <xdr:row>0</xdr:row>
      <xdr:rowOff>628650</xdr:rowOff>
    </xdr:to>
    <xdr:pic>
      <xdr:nvPicPr>
        <xdr:cNvPr id="2" name="Immagin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tretch/>
      </xdr:blipFill>
      <xdr:spPr>
        <a:xfrm>
          <a:off x="0" y="0"/>
          <a:ext cx="2581275" cy="62865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45356</xdr:colOff>
      <xdr:row>0</xdr:row>
      <xdr:rowOff>61233</xdr:rowOff>
    </xdr:from>
    <xdr:to>
      <xdr:col>1</xdr:col>
      <xdr:colOff>1131206</xdr:colOff>
      <xdr:row>0</xdr:row>
      <xdr:rowOff>762908</xdr:rowOff>
    </xdr:to>
    <xdr:pic>
      <xdr:nvPicPr>
        <xdr:cNvPr id="2" name="Immagin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xdr:blipFill>
      <xdr:spPr>
        <a:xfrm>
          <a:off x="45356" y="61233"/>
          <a:ext cx="2308225" cy="701675"/>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8233\Desktop\Affidament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nologie 2024"/>
      <sheetName val="Tecnologie 2025"/>
      <sheetName val="Procedure aperte"/>
      <sheetName val="note"/>
      <sheetName val="Calcoli"/>
      <sheetName val="np3e4"/>
      <sheetName val="pipere"/>
      <sheetName val="Tecnologie 2026"/>
    </sheetNames>
    <sheetDataSet>
      <sheetData sheetId="0"/>
      <sheetData sheetId="1">
        <row r="24">
          <cell r="V24">
            <v>61449.84</v>
          </cell>
          <cell r="W24">
            <v>64524.600000000006</v>
          </cell>
        </row>
        <row r="25">
          <cell r="V25">
            <v>78450</v>
          </cell>
          <cell r="W25">
            <v>95709</v>
          </cell>
        </row>
      </sheetData>
      <sheetData sheetId="2"/>
      <sheetData sheetId="3"/>
      <sheetData sheetId="4"/>
      <sheetData sheetId="5"/>
      <sheetData sheetId="6" refreshError="1"/>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l1sassari.it/wp-content/uploads/2025/01/PDTD_2024_0000781_VV_BOZZA_DETERMINA_RINNOVO__KARANOA_firm.VV_pdf-n.-1.pdf" TargetMode="External"/><Relationship Id="rId7" Type="http://schemas.openxmlformats.org/officeDocument/2006/relationships/drawing" Target="../drawings/drawing1.xml"/><Relationship Id="rId2" Type="http://schemas.openxmlformats.org/officeDocument/2006/relationships/hyperlink" Target="https://www.asl1sassari.it/ap/determinazione-dirigenziale-n-12-del-08-01-2025/" TargetMode="External"/><Relationship Id="rId1" Type="http://schemas.openxmlformats.org/officeDocument/2006/relationships/hyperlink" Target="https://www.bosettiegatti.eu/info/norme/statali/1999_0068.htm" TargetMode="External"/><Relationship Id="rId6" Type="http://schemas.openxmlformats.org/officeDocument/2006/relationships/printerSettings" Target="../printerSettings/printerSettings1.bin"/><Relationship Id="rId5" Type="http://schemas.openxmlformats.org/officeDocument/2006/relationships/hyperlink" Target="https://www.asl1sassari.it/ap/determinazione-dirigenziale-n-12-del-08-01-2025/" TargetMode="External"/><Relationship Id="rId4" Type="http://schemas.openxmlformats.org/officeDocument/2006/relationships/hyperlink" Target="https://www.asl1sassari.it/ap/determinazione-dirigenziale-n-14-del-08-01-2025/"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asl1sassari.it/ap/deliberazione-del-commissario-straordinario-n-436-del-20-10-2025/" TargetMode="External"/><Relationship Id="rId13" Type="http://schemas.openxmlformats.org/officeDocument/2006/relationships/drawing" Target="../drawings/drawing10.xml"/><Relationship Id="rId3" Type="http://schemas.openxmlformats.org/officeDocument/2006/relationships/hyperlink" Target="https://www.asl1sassari.it/ap/determinazione-dirigenziale-n-1047-del-07-10-2025/" TargetMode="External"/><Relationship Id="rId7" Type="http://schemas.openxmlformats.org/officeDocument/2006/relationships/hyperlink" Target="https://www.asl1sassari.it/ap/determinazione-dirigenziale-n-1130-del-06-11-2025/" TargetMode="External"/><Relationship Id="rId12" Type="http://schemas.openxmlformats.org/officeDocument/2006/relationships/printerSettings" Target="../printerSettings/printerSettings10.bin"/><Relationship Id="rId2" Type="http://schemas.openxmlformats.org/officeDocument/2006/relationships/hyperlink" Target="https://www.asl1sassari.it/ap/determinazione-dirigenziale-n-1041-del-02-10-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075-del-17-10-2025/" TargetMode="External"/><Relationship Id="rId11" Type="http://schemas.openxmlformats.org/officeDocument/2006/relationships/hyperlink" Target="https://www.asl1sassari.it/ap/determinazione-dirigenziale-n-1084-del-21-10-2025/" TargetMode="External"/><Relationship Id="rId5" Type="http://schemas.openxmlformats.org/officeDocument/2006/relationships/hyperlink" Target="https://www.asl1sassari.it/ap/determinazione-dirigenziale-n-1050-del-09-10-2025/" TargetMode="External"/><Relationship Id="rId10" Type="http://schemas.openxmlformats.org/officeDocument/2006/relationships/hyperlink" Target="https://www.asl1sassari.it/ap/deliberazione-del-commissario-straordinario-n-467-del-29-10-2025/" TargetMode="External"/><Relationship Id="rId4" Type="http://schemas.openxmlformats.org/officeDocument/2006/relationships/hyperlink" Target="https://www.asl1sassari.it/ap/determinazione-dirigenziale-n-1049-del-09-10-2025/" TargetMode="External"/><Relationship Id="rId9" Type="http://schemas.openxmlformats.org/officeDocument/2006/relationships/hyperlink" Target="https://www.asl1sassari.it/ap/deliberazione-del-commissario-straordinario-n-453-del-23-10-2025/"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asl1sassari.it/ap/deliberazione-del-commissario-straordinario-n-528-del-18-11-2025/" TargetMode="External"/><Relationship Id="rId13" Type="http://schemas.openxmlformats.org/officeDocument/2006/relationships/drawing" Target="../drawings/drawing11.xml"/><Relationship Id="rId3" Type="http://schemas.openxmlformats.org/officeDocument/2006/relationships/hyperlink" Target="https://www.asl1sassari.it/ap/determinazione-dirigenziale-n-1153-del-13-11-2025/" TargetMode="External"/><Relationship Id="rId7" Type="http://schemas.openxmlformats.org/officeDocument/2006/relationships/hyperlink" Target="https://www.asl1sassari.it/ap/deliberazione-del-commissario-straordinario-n-527-del-18-11-2025/" TargetMode="External"/><Relationship Id="rId12" Type="http://schemas.openxmlformats.org/officeDocument/2006/relationships/printerSettings" Target="../printerSettings/printerSettings11.bin"/><Relationship Id="rId2" Type="http://schemas.openxmlformats.org/officeDocument/2006/relationships/hyperlink" Target="https://www.asl1sassari.it/ap/determinazione-dirigenziale-n-1131-del-06-11-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liberazione-del-commissario-straordinario-n-526-del-18-11-2025/" TargetMode="External"/><Relationship Id="rId11" Type="http://schemas.openxmlformats.org/officeDocument/2006/relationships/hyperlink" Target="https://www.asl1sassari.it/ap/deliberazione-del-commissario-straordinario-n-552-del-25-11-2025/" TargetMode="External"/><Relationship Id="rId5" Type="http://schemas.openxmlformats.org/officeDocument/2006/relationships/hyperlink" Target="https://www.asl1sassari.it/ap/determinazione-dirigenziale-n-1173-del-18-11-2025/" TargetMode="External"/><Relationship Id="rId10" Type="http://schemas.openxmlformats.org/officeDocument/2006/relationships/hyperlink" Target="https://www.asl1sassari.it/ap/deliberazione-del-commissario-straordinario-n-551-del-24-11-2025/" TargetMode="External"/><Relationship Id="rId4" Type="http://schemas.openxmlformats.org/officeDocument/2006/relationships/hyperlink" Target="https://www.asl1sassari.it/ap/determinazione-dirigenziale-n-1172-del-18-11-2025/" TargetMode="External"/><Relationship Id="rId9" Type="http://schemas.openxmlformats.org/officeDocument/2006/relationships/hyperlink" Target="https://www.asl1sassari.it/ap/deliberazione-del-commissario-straordinario-n-540-del-20-11-2025/" TargetMode="Externa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asl1sassari.it/ap/deliberazione-del-commissario-straordinario-n-647-del-17-12-2025/" TargetMode="External"/><Relationship Id="rId7" Type="http://schemas.openxmlformats.org/officeDocument/2006/relationships/hyperlink" Target="https://www.asl1sassari.it/ap/deliberazione-del-commissario-straordinario-n-606-del-05-12-2025/" TargetMode="External"/><Relationship Id="rId2" Type="http://schemas.openxmlformats.org/officeDocument/2006/relationships/hyperlink" Target="https://www.asl1sassari.it/ap/determinazione-dirigenziale-n-1269-del-23-12-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liberazione-del-commissario-straordinario-n-609-del-10-12-2025/" TargetMode="External"/><Relationship Id="rId5" Type="http://schemas.openxmlformats.org/officeDocument/2006/relationships/hyperlink" Target="https://www.asl1sassari.it/ap/deliberazione-del-commissario-straordinario-n-613-del-10-12-2025/" TargetMode="External"/><Relationship Id="rId4" Type="http://schemas.openxmlformats.org/officeDocument/2006/relationships/hyperlink" Target="https://www.asl1sassari.it/ap/deliberazione-del-commissario-straordinario-n-623-del-12-12-2025/" TargetMode="External"/><Relationship Id="rId9"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sl1sassari.it/ap/determinazione-dirigenziale-n-203-del-25-02-2025/" TargetMode="External"/><Relationship Id="rId2" Type="http://schemas.openxmlformats.org/officeDocument/2006/relationships/hyperlink" Target="https://www.asl1sassari.it/ap/determinazione-dirigenziale-n-188-del-21-02-2025/" TargetMode="External"/><Relationship Id="rId1" Type="http://schemas.openxmlformats.org/officeDocument/2006/relationships/hyperlink" Target="https://www.bosettiegatti.eu/info/norme/statali/1999_0068.ht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sl1sassari.it/ap/determinazione-dirigenziale-n-206-del-26-02-202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sl1sassari.it/ap/determinazione-dirigenziale-n-286-del-14-03-2025/" TargetMode="External"/><Relationship Id="rId13" Type="http://schemas.openxmlformats.org/officeDocument/2006/relationships/hyperlink" Target="https://dati.anticorruzione.it/superset/recaptcha/?cig=B5DEDF077F&amp;next=dettaglio_cig" TargetMode="External"/><Relationship Id="rId18" Type="http://schemas.openxmlformats.org/officeDocument/2006/relationships/drawing" Target="../drawings/drawing3.xml"/><Relationship Id="rId3" Type="http://schemas.openxmlformats.org/officeDocument/2006/relationships/hyperlink" Target="https://www.asl1sassari.it/ap/determinazione-dirigenziale-n-235-del-03-03-2025/" TargetMode="External"/><Relationship Id="rId7" Type="http://schemas.openxmlformats.org/officeDocument/2006/relationships/hyperlink" Target="https://www.asl1sassari.it/ap/determinazione-dirigenziale-n-239-del-04-03-2025/" TargetMode="External"/><Relationship Id="rId12" Type="http://schemas.openxmlformats.org/officeDocument/2006/relationships/hyperlink" Target="https://dati.anticorruzione.it/superset/recaptcha/?cig=B502210F0D&amp;next=dettaglio_cig" TargetMode="External"/><Relationship Id="rId17" Type="http://schemas.openxmlformats.org/officeDocument/2006/relationships/printerSettings" Target="../printerSettings/printerSettings3.bin"/><Relationship Id="rId2" Type="http://schemas.openxmlformats.org/officeDocument/2006/relationships/hyperlink" Target="https://www.asl1sassari.it/ap/deliberazione-del-direttore-generale-n-178-del-07-03-2025/" TargetMode="External"/><Relationship Id="rId16" Type="http://schemas.openxmlformats.org/officeDocument/2006/relationships/hyperlink" Target="https://dati.anticorruzione.it/superset/recaptcha/?cig=B5F9C4BB7A&amp;next=dettaglio_cig"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282-del-13-03-2025/" TargetMode="External"/><Relationship Id="rId11" Type="http://schemas.openxmlformats.org/officeDocument/2006/relationships/hyperlink" Target="https://www.asl1sassari.it/ap/determinazione-dirigenziale-n-352-del-26-03-2025/" TargetMode="External"/><Relationship Id="rId5" Type="http://schemas.openxmlformats.org/officeDocument/2006/relationships/hyperlink" Target="https://www.asl1sassari.it/ap/determinazione-dirigenziale-n-273-del-11-03-2025/" TargetMode="External"/><Relationship Id="rId15" Type="http://schemas.openxmlformats.org/officeDocument/2006/relationships/hyperlink" Target="https://dati.anticorruzione.it/superset/recaptcha/?cig=B5E9157F85&amp;next=dettaglio_cig" TargetMode="External"/><Relationship Id="rId10" Type="http://schemas.openxmlformats.org/officeDocument/2006/relationships/hyperlink" Target="https://www.asl1sassari.it/ap/determinazione-dirigenziale-n-359-del-27-03-2025/" TargetMode="External"/><Relationship Id="rId4" Type="http://schemas.openxmlformats.org/officeDocument/2006/relationships/hyperlink" Target="https://www.asl1sassari.it/ap/determinazione-dirigenziale-n-281-del-13-03-2025/" TargetMode="External"/><Relationship Id="rId9" Type="http://schemas.openxmlformats.org/officeDocument/2006/relationships/hyperlink" Target="https://www.asl1sassari.it/ap/determinazione-dirigenziale-n-290-del-14-03-2025/" TargetMode="External"/><Relationship Id="rId14" Type="http://schemas.openxmlformats.org/officeDocument/2006/relationships/hyperlink" Target="https://dati.anticorruzione.it/superset/recaptcha/?cig=B5F5EA3A1C&amp;next=dettaglio_cig"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asl1sassari.it/ap/determinazione-dirigenziale-n-383-del-01-04-2025/" TargetMode="External"/><Relationship Id="rId7" Type="http://schemas.openxmlformats.org/officeDocument/2006/relationships/hyperlink" Target="https://www.asl1sassari.it/ap/determinazione-dirigenziale-n-470-del-23-04-2025/" TargetMode="External"/><Relationship Id="rId2" Type="http://schemas.openxmlformats.org/officeDocument/2006/relationships/hyperlink" Target="https://www.asl1sassari.it/ap/determinazione-dirigenziale-n-382-del-01-04-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416-del-10-04-2025/" TargetMode="External"/><Relationship Id="rId5" Type="http://schemas.openxmlformats.org/officeDocument/2006/relationships/hyperlink" Target="https://www.asl1sassari.it/ap/determinazione-dirigenziale-n-415-del-10-04-2025/" TargetMode="External"/><Relationship Id="rId4" Type="http://schemas.openxmlformats.org/officeDocument/2006/relationships/hyperlink" Target="https://www.asl1sassari.it/ap/determinazione-dirigenziale-n-414-del-10-04-2025/"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asl1sassari.it/ap/determinazione-dirigenziale-n-515-del-13-05-2025/" TargetMode="External"/><Relationship Id="rId3" Type="http://schemas.openxmlformats.org/officeDocument/2006/relationships/hyperlink" Target="https://www.asl1sassari.it/ap/determinazione-dirigenziale-n-539-del-15-05-2025/" TargetMode="External"/><Relationship Id="rId7" Type="http://schemas.openxmlformats.org/officeDocument/2006/relationships/hyperlink" Target="https://www.asl1sassari.it/ap/determinazione-dirigenziale-n-516-del-13-05-2025/" TargetMode="External"/><Relationship Id="rId12" Type="http://schemas.openxmlformats.org/officeDocument/2006/relationships/drawing" Target="../drawings/drawing5.xml"/><Relationship Id="rId2" Type="http://schemas.openxmlformats.org/officeDocument/2006/relationships/hyperlink" Target="https://www.asl1sassari.it/ap/determinazione-dirigenziale-n-549-del-15-05-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519-del-14-05-2025/" TargetMode="External"/><Relationship Id="rId11" Type="http://schemas.openxmlformats.org/officeDocument/2006/relationships/printerSettings" Target="../printerSettings/printerSettings5.bin"/><Relationship Id="rId5" Type="http://schemas.openxmlformats.org/officeDocument/2006/relationships/hyperlink" Target="https://www.asl1sassari.it/ap/determinazione-dirigenziale-n-523-del-14-05-2025/" TargetMode="External"/><Relationship Id="rId10" Type="http://schemas.openxmlformats.org/officeDocument/2006/relationships/hyperlink" Target="https://www.asl1sassari.it/ap/determinazione-dirigenziale-n-596-del-27-05-2025/" TargetMode="External"/><Relationship Id="rId4" Type="http://schemas.openxmlformats.org/officeDocument/2006/relationships/hyperlink" Target="https://www.asl1sassari.it/ap/determinazione-dirigenziale-n-531-del-15-05-2025/" TargetMode="External"/><Relationship Id="rId9" Type="http://schemas.openxmlformats.org/officeDocument/2006/relationships/hyperlink" Target="https://www.asl1sassari.it/ap/determinazione-dirigenziale-n-595-del-26-05-2025/"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sl1sassari.it/ap/determinazione-dirigenziale-n-639-del-04-06-2025/" TargetMode="External"/><Relationship Id="rId1" Type="http://schemas.openxmlformats.org/officeDocument/2006/relationships/hyperlink" Target="https://www.bosettiegatti.eu/info/norme/statali/1999_0068.htm"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bosettiegatti.eu/info/norme/statali/1999_0068.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bosettiegatti.eu/info/norme/statali/1999_0068.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bosettiegatti.eu/info/norme/statali/1999_0068.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U8"/>
  <sheetViews>
    <sheetView topLeftCell="P1" zoomScale="60" zoomScaleNormal="60" workbookViewId="0">
      <selection activeCell="R28" sqref="R28"/>
    </sheetView>
  </sheetViews>
  <sheetFormatPr defaultColWidth="33.3984375" defaultRowHeight="13.85" x14ac:dyDescent="0.25"/>
  <cols>
    <col min="1" max="1" width="23.8984375" style="18" customWidth="1"/>
    <col min="2" max="2" width="29.59765625" style="2" customWidth="1"/>
    <col min="3" max="3" width="129.296875" style="8" customWidth="1"/>
    <col min="4" max="4" width="28.09765625" style="2" customWidth="1"/>
    <col min="5" max="5" width="38.59765625" style="18" customWidth="1"/>
    <col min="6" max="6" width="44.59765625" style="9" customWidth="1"/>
    <col min="7" max="7" width="35.59765625" style="18" customWidth="1"/>
    <col min="8" max="8" width="25.296875" style="3" customWidth="1"/>
    <col min="9" max="9" width="27.8984375" style="7" customWidth="1"/>
    <col min="10" max="10" width="29.59765625" style="4" customWidth="1"/>
    <col min="11" max="12" width="34.59765625" style="2" customWidth="1"/>
    <col min="13" max="13" width="29.59765625" style="2" customWidth="1"/>
    <col min="14" max="14" width="39.59765625" style="2" customWidth="1"/>
    <col min="15" max="15" width="63.59765625" style="2" customWidth="1"/>
    <col min="16" max="16" width="60.09765625" style="2" customWidth="1"/>
    <col min="17" max="17" width="38.69921875" style="2" customWidth="1"/>
    <col min="18" max="20" width="33.3984375" style="2"/>
    <col min="21" max="21" width="82.3984375" style="2" customWidth="1"/>
    <col min="22" max="16384" width="33.3984375" style="2"/>
  </cols>
  <sheetData>
    <row r="1" spans="1:21" ht="57.05" customHeight="1" x14ac:dyDescent="0.25">
      <c r="A1" s="11"/>
      <c r="B1" s="12"/>
      <c r="C1" s="241" t="s">
        <v>22</v>
      </c>
      <c r="D1" s="242"/>
      <c r="E1" s="242"/>
      <c r="F1" s="243"/>
      <c r="G1" s="13"/>
      <c r="H1" s="14"/>
      <c r="I1" s="14"/>
      <c r="J1" s="15"/>
      <c r="K1" s="16"/>
      <c r="L1" s="16"/>
      <c r="M1" s="16"/>
      <c r="N1" s="12"/>
      <c r="O1" s="12"/>
      <c r="P1" s="12"/>
      <c r="Q1" s="12"/>
      <c r="R1" s="12"/>
      <c r="S1" s="12"/>
      <c r="T1" s="12"/>
      <c r="U1" s="75"/>
    </row>
    <row r="2" spans="1:21" ht="31.75" customHeight="1" x14ac:dyDescent="0.25">
      <c r="A2" s="17"/>
      <c r="B2" s="18"/>
      <c r="C2" s="244"/>
      <c r="D2" s="244"/>
      <c r="F2" s="18"/>
      <c r="G2" s="19"/>
      <c r="I2" s="3"/>
      <c r="K2" s="18"/>
      <c r="L2" s="18"/>
      <c r="M2" s="18"/>
      <c r="U2" s="54"/>
    </row>
    <row r="3" spans="1:21" ht="55.55" customHeight="1" x14ac:dyDescent="0.25">
      <c r="A3" s="17"/>
      <c r="C3" s="245" t="s">
        <v>23</v>
      </c>
      <c r="D3" s="245"/>
      <c r="E3" s="245"/>
      <c r="F3" s="245"/>
      <c r="I3" s="3"/>
      <c r="J3" s="5"/>
      <c r="K3" s="20"/>
      <c r="L3" s="20"/>
      <c r="M3" s="18"/>
      <c r="U3" s="54"/>
    </row>
    <row r="4" spans="1:21" ht="70.5" customHeight="1" x14ac:dyDescent="0.25">
      <c r="A4" s="17"/>
      <c r="C4" s="246" t="s">
        <v>25</v>
      </c>
      <c r="D4" s="246"/>
      <c r="E4" s="246"/>
      <c r="F4" s="246"/>
      <c r="I4" s="3"/>
      <c r="K4" s="18"/>
      <c r="L4" s="18"/>
      <c r="M4" s="18"/>
      <c r="N4" s="6" t="s">
        <v>14</v>
      </c>
      <c r="O4" s="6" t="s">
        <v>16</v>
      </c>
      <c r="P4" s="6" t="s">
        <v>18</v>
      </c>
      <c r="Q4" s="6" t="s">
        <v>20</v>
      </c>
      <c r="U4" s="54"/>
    </row>
    <row r="5" spans="1:21" ht="81.7" customHeight="1" thickBot="1" x14ac:dyDescent="0.3">
      <c r="A5" s="38" t="s">
        <v>0</v>
      </c>
      <c r="B5" s="39" t="s">
        <v>1</v>
      </c>
      <c r="C5" s="39" t="s">
        <v>2</v>
      </c>
      <c r="D5" s="39" t="s">
        <v>3</v>
      </c>
      <c r="E5" s="39" t="s">
        <v>4</v>
      </c>
      <c r="F5" s="39" t="s">
        <v>5</v>
      </c>
      <c r="G5" s="39" t="s">
        <v>6</v>
      </c>
      <c r="H5" s="40" t="s">
        <v>7</v>
      </c>
      <c r="I5" s="41" t="s">
        <v>8</v>
      </c>
      <c r="J5" s="41" t="s">
        <v>9</v>
      </c>
      <c r="K5" s="39" t="s">
        <v>10</v>
      </c>
      <c r="L5" s="39" t="s">
        <v>11</v>
      </c>
      <c r="M5" s="39" t="s">
        <v>12</v>
      </c>
      <c r="N5" s="212" t="s">
        <v>15</v>
      </c>
      <c r="O5" s="212" t="s">
        <v>17</v>
      </c>
      <c r="P5" s="212" t="s">
        <v>19</v>
      </c>
      <c r="Q5" s="43" t="s">
        <v>21</v>
      </c>
      <c r="R5" s="44" t="s">
        <v>13</v>
      </c>
      <c r="S5" s="39" t="s">
        <v>43</v>
      </c>
      <c r="T5" s="123" t="s">
        <v>44</v>
      </c>
      <c r="U5" s="91" t="s">
        <v>208</v>
      </c>
    </row>
    <row r="6" spans="1:21" ht="81.7" customHeight="1" thickTop="1" x14ac:dyDescent="0.25">
      <c r="A6" s="92" t="s">
        <v>120</v>
      </c>
      <c r="B6" s="33" t="s">
        <v>78</v>
      </c>
      <c r="C6" s="205" t="s">
        <v>118</v>
      </c>
      <c r="D6" s="33" t="s">
        <v>79</v>
      </c>
      <c r="E6" s="132" t="s">
        <v>119</v>
      </c>
      <c r="F6" s="206"/>
      <c r="G6" s="207" t="s">
        <v>122</v>
      </c>
      <c r="H6" s="208" t="s">
        <v>121</v>
      </c>
      <c r="I6" s="209">
        <v>19950</v>
      </c>
      <c r="J6" s="209">
        <v>24339</v>
      </c>
      <c r="K6" s="33" t="s">
        <v>30</v>
      </c>
      <c r="L6" s="206"/>
      <c r="M6" s="206"/>
      <c r="N6" s="114" t="s">
        <v>32</v>
      </c>
      <c r="O6" s="114" t="s">
        <v>32</v>
      </c>
      <c r="P6" s="114" t="s">
        <v>32</v>
      </c>
      <c r="Q6" s="114" t="s">
        <v>32</v>
      </c>
      <c r="R6" s="210"/>
      <c r="S6" s="211"/>
      <c r="T6" s="114" t="s">
        <v>34</v>
      </c>
      <c r="U6" s="204" t="str">
        <f>HYPERLINK(CONCATENATE("https://dati.anticorruzione.it/superset/dashboard/dettaglio_cig/?cig=",A6),CONCATENATE("https://dati.anticorruzione.it/superset/dashboard/dettaglio_cig/?cig=",A6))</f>
        <v>https://dati.anticorruzione.it/superset/dashboard/dettaglio_cig/?cig=A042F22E0F</v>
      </c>
    </row>
    <row r="7" spans="1:21" s="23" customFormat="1" ht="57.05" customHeight="1" x14ac:dyDescent="0.25">
      <c r="A7" s="64" t="s">
        <v>26</v>
      </c>
      <c r="B7" s="29" t="s">
        <v>78</v>
      </c>
      <c r="C7" s="69" t="s">
        <v>116</v>
      </c>
      <c r="D7" s="29" t="s">
        <v>79</v>
      </c>
      <c r="E7" s="45" t="s">
        <v>117</v>
      </c>
      <c r="F7" s="29" t="s">
        <v>27</v>
      </c>
      <c r="G7" s="29" t="s">
        <v>28</v>
      </c>
      <c r="H7" s="29" t="s">
        <v>29</v>
      </c>
      <c r="I7" s="65">
        <v>23676</v>
      </c>
      <c r="J7" s="65">
        <f>I7*1.22</f>
        <v>28884.720000000001</v>
      </c>
      <c r="K7" s="29" t="s">
        <v>30</v>
      </c>
      <c r="L7" s="29"/>
      <c r="M7" s="66" t="s">
        <v>31</v>
      </c>
      <c r="N7" s="1" t="s">
        <v>32</v>
      </c>
      <c r="O7" s="1" t="s">
        <v>32</v>
      </c>
      <c r="P7" s="1" t="s">
        <v>32</v>
      </c>
      <c r="Q7" s="1" t="s">
        <v>32</v>
      </c>
      <c r="R7" s="10"/>
      <c r="S7" s="1" t="s">
        <v>33</v>
      </c>
      <c r="T7" s="1" t="s">
        <v>34</v>
      </c>
      <c r="U7" s="121" t="str">
        <f t="shared" ref="U7:U8" si="0">HYPERLINK(CONCATENATE("https://dati.anticorruzione.it/superset/dashboard/dettaglio_cig/?cig=",A7),CONCATENATE("https://dati.anticorruzione.it/superset/dashboard/dettaglio_cig/?cig=",A7))</f>
        <v>https://dati.anticorruzione.it/superset/dashboard/dettaglio_cig/?cig=B514F0BF8C</v>
      </c>
    </row>
    <row r="8" spans="1:21" s="23" customFormat="1" ht="57.05" customHeight="1" thickBot="1" x14ac:dyDescent="0.3">
      <c r="A8" s="70" t="s">
        <v>35</v>
      </c>
      <c r="B8" s="57" t="s">
        <v>78</v>
      </c>
      <c r="C8" s="201" t="s">
        <v>123</v>
      </c>
      <c r="D8" s="57" t="s">
        <v>79</v>
      </c>
      <c r="E8" s="59" t="s">
        <v>124</v>
      </c>
      <c r="F8" s="57" t="s">
        <v>27</v>
      </c>
      <c r="G8" s="57" t="s">
        <v>36</v>
      </c>
      <c r="H8" s="57" t="s">
        <v>37</v>
      </c>
      <c r="I8" s="202">
        <v>19600</v>
      </c>
      <c r="J8" s="202">
        <f>I8*1.22</f>
        <v>23912</v>
      </c>
      <c r="K8" s="57" t="s">
        <v>30</v>
      </c>
      <c r="L8" s="57"/>
      <c r="M8" s="203" t="s">
        <v>31</v>
      </c>
      <c r="N8" s="197" t="s">
        <v>32</v>
      </c>
      <c r="O8" s="197" t="s">
        <v>32</v>
      </c>
      <c r="P8" s="197" t="s">
        <v>32</v>
      </c>
      <c r="Q8" s="197" t="s">
        <v>32</v>
      </c>
      <c r="R8" s="196"/>
      <c r="S8" s="197" t="s">
        <v>33</v>
      </c>
      <c r="T8" s="197" t="s">
        <v>34</v>
      </c>
      <c r="U8" s="122" t="str">
        <f t="shared" si="0"/>
        <v>https://dati.anticorruzione.it/superset/dashboard/dettaglio_cig/?cig=B5150835D8</v>
      </c>
    </row>
  </sheetData>
  <mergeCells count="4">
    <mergeCell ref="C1:F1"/>
    <mergeCell ref="C2:D2"/>
    <mergeCell ref="C3:F3"/>
    <mergeCell ref="C4:F4"/>
  </mergeCells>
  <hyperlinks>
    <hyperlink ref="Q5" r:id="rId1" xr:uid="{00000000-0004-0000-0000-000000000000}"/>
    <hyperlink ref="A7" r:id="rId2" xr:uid="{00000000-0004-0000-0000-000001000000}"/>
    <hyperlink ref="E6" r:id="rId3" xr:uid="{00000000-0004-0000-0000-000002000000}"/>
    <hyperlink ref="E8" r:id="rId4" xr:uid="{00000000-0004-0000-0000-000003000000}"/>
    <hyperlink ref="E7" r:id="rId5" xr:uid="{00000000-0004-0000-0000-000004000000}"/>
  </hyperlinks>
  <pageMargins left="0.39374999999999999" right="0.39374999999999999" top="0.39374999999999999" bottom="0" header="0.511811023622047" footer="0.511811023622047"/>
  <pageSetup paperSize="9" scale="20" fitToHeight="0" orientation="landscape" horizontalDpi="300" verticalDpi="300"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5A40-433C-4DFF-B976-549C38A1911F}">
  <dimension ref="A1:U15"/>
  <sheetViews>
    <sheetView tabSelected="1" zoomScale="70" zoomScaleNormal="70" workbookViewId="0">
      <selection activeCell="C1" sqref="C1:F1"/>
    </sheetView>
  </sheetViews>
  <sheetFormatPr defaultColWidth="33.5" defaultRowHeight="13.85" x14ac:dyDescent="0.25"/>
  <cols>
    <col min="1" max="1" width="18" style="213" customWidth="1"/>
    <col min="2" max="2" width="25.8984375" style="214" customWidth="1"/>
    <col min="3" max="3" width="69.3984375" style="214" customWidth="1"/>
    <col min="4" max="4" width="23.3984375" style="214" customWidth="1"/>
    <col min="5" max="5" width="32.09765625" style="231" customWidth="1"/>
    <col min="6" max="6" width="31.796875" style="214" customWidth="1"/>
    <col min="7" max="7" width="33.3984375" style="231" customWidth="1"/>
    <col min="8" max="8" width="18.19921875" style="216" customWidth="1"/>
    <col min="9" max="9" width="27.796875" style="236" customWidth="1"/>
    <col min="10" max="10" width="29.5" style="237" customWidth="1"/>
    <col min="11" max="12" width="34.5" style="213" customWidth="1"/>
    <col min="13" max="13" width="27.19921875" style="214" customWidth="1"/>
    <col min="14" max="14" width="33.5" style="214"/>
    <col min="15" max="15" width="44" style="214" customWidth="1"/>
    <col min="16" max="16" width="39.296875" style="214" hidden="1" customWidth="1"/>
    <col min="17" max="17" width="35.59765625" style="214" hidden="1" customWidth="1"/>
    <col min="18" max="18" width="0" style="214" hidden="1" customWidth="1"/>
    <col min="19" max="19" width="22.8984375" style="214" hidden="1" customWidth="1"/>
    <col min="20" max="20" width="23.09765625" style="214" hidden="1" customWidth="1"/>
    <col min="21" max="21" width="86.09765625" style="214" customWidth="1"/>
    <col min="22" max="16384" width="33.5" style="214"/>
  </cols>
  <sheetData>
    <row r="1" spans="1:21" ht="57.05" customHeight="1" x14ac:dyDescent="0.25">
      <c r="A1" s="325"/>
      <c r="B1" s="326"/>
      <c r="C1" s="312" t="s">
        <v>209</v>
      </c>
      <c r="D1" s="312"/>
      <c r="E1" s="312"/>
      <c r="F1" s="312"/>
      <c r="G1" s="328"/>
      <c r="H1" s="329"/>
      <c r="I1" s="330"/>
      <c r="J1" s="331"/>
      <c r="K1" s="327"/>
      <c r="L1" s="327"/>
      <c r="M1" s="327"/>
      <c r="N1" s="326"/>
      <c r="O1" s="326"/>
      <c r="P1" s="326"/>
      <c r="Q1" s="326"/>
      <c r="R1" s="326"/>
      <c r="S1" s="326"/>
      <c r="T1" s="326"/>
      <c r="U1" s="332"/>
    </row>
    <row r="2" spans="1:21" x14ac:dyDescent="0.25">
      <c r="A2" s="333"/>
      <c r="B2" s="334"/>
      <c r="C2" s="335"/>
      <c r="D2" s="335"/>
      <c r="E2" s="336"/>
      <c r="F2" s="334"/>
      <c r="G2" s="337"/>
      <c r="H2" s="338"/>
      <c r="I2" s="339"/>
      <c r="J2" s="316"/>
      <c r="K2" s="334"/>
      <c r="L2" s="334"/>
      <c r="M2" s="334"/>
      <c r="N2" s="340"/>
      <c r="O2" s="340"/>
      <c r="P2" s="340"/>
      <c r="Q2" s="340"/>
      <c r="R2" s="340"/>
      <c r="S2" s="340"/>
      <c r="T2" s="340"/>
      <c r="U2" s="341"/>
    </row>
    <row r="3" spans="1:21" ht="22.75" x14ac:dyDescent="0.25">
      <c r="A3" s="333"/>
      <c r="B3" s="340"/>
      <c r="C3" s="411" t="s">
        <v>23</v>
      </c>
      <c r="D3" s="411"/>
      <c r="E3" s="411"/>
      <c r="F3" s="411"/>
      <c r="G3" s="334"/>
      <c r="H3" s="338"/>
      <c r="I3" s="339"/>
      <c r="J3" s="318"/>
      <c r="K3" s="342"/>
      <c r="L3" s="342"/>
      <c r="M3" s="334"/>
      <c r="N3" s="340"/>
      <c r="O3" s="340"/>
      <c r="P3" s="340"/>
      <c r="Q3" s="340"/>
      <c r="R3" s="340"/>
      <c r="S3" s="340"/>
      <c r="T3" s="340"/>
      <c r="U3" s="341"/>
    </row>
    <row r="4" spans="1:21" ht="45" customHeight="1" x14ac:dyDescent="0.25">
      <c r="A4" s="333"/>
      <c r="B4" s="340"/>
      <c r="C4" s="375" t="s">
        <v>256</v>
      </c>
      <c r="D4" s="375"/>
      <c r="E4" s="375"/>
      <c r="F4" s="375"/>
      <c r="G4" s="334"/>
      <c r="H4" s="338"/>
      <c r="I4" s="339"/>
      <c r="J4" s="316"/>
      <c r="K4" s="334"/>
      <c r="L4" s="334"/>
      <c r="M4" s="334"/>
      <c r="N4" s="226" t="s">
        <v>14</v>
      </c>
      <c r="O4" s="226" t="s">
        <v>16</v>
      </c>
      <c r="P4" s="226" t="s">
        <v>18</v>
      </c>
      <c r="Q4" s="226" t="s">
        <v>20</v>
      </c>
      <c r="R4" s="340"/>
      <c r="S4" s="340"/>
      <c r="T4" s="340"/>
      <c r="U4" s="343"/>
    </row>
    <row r="5" spans="1:21" ht="77.55" customHeight="1" thickBot="1" x14ac:dyDescent="0.3">
      <c r="A5" s="344" t="s">
        <v>0</v>
      </c>
      <c r="B5" s="307" t="s">
        <v>1</v>
      </c>
      <c r="C5" s="307" t="s">
        <v>2</v>
      </c>
      <c r="D5" s="307" t="s">
        <v>3</v>
      </c>
      <c r="E5" s="307" t="s">
        <v>4</v>
      </c>
      <c r="F5" s="277" t="s">
        <v>5</v>
      </c>
      <c r="G5" s="277" t="s">
        <v>6</v>
      </c>
      <c r="H5" s="320" t="s">
        <v>7</v>
      </c>
      <c r="I5" s="321" t="s">
        <v>8</v>
      </c>
      <c r="J5" s="321" t="s">
        <v>9</v>
      </c>
      <c r="K5" s="307" t="s">
        <v>10</v>
      </c>
      <c r="L5" s="307" t="s">
        <v>11</v>
      </c>
      <c r="M5" s="277" t="s">
        <v>12</v>
      </c>
      <c r="N5" s="322" t="s">
        <v>15</v>
      </c>
      <c r="O5" s="322" t="s">
        <v>17</v>
      </c>
      <c r="P5" s="322" t="s">
        <v>19</v>
      </c>
      <c r="Q5" s="323" t="s">
        <v>21</v>
      </c>
      <c r="R5" s="324" t="s">
        <v>13</v>
      </c>
      <c r="S5" s="226" t="s">
        <v>43</v>
      </c>
      <c r="T5" s="226" t="s">
        <v>44</v>
      </c>
      <c r="U5" s="91" t="s">
        <v>208</v>
      </c>
    </row>
    <row r="6" spans="1:21" ht="120.2" customHeight="1" thickTop="1" x14ac:dyDescent="0.25">
      <c r="A6" s="345" t="s">
        <v>257</v>
      </c>
      <c r="B6" s="228" t="s">
        <v>78</v>
      </c>
      <c r="C6" s="356" t="s">
        <v>339</v>
      </c>
      <c r="D6" s="227" t="s">
        <v>333</v>
      </c>
      <c r="E6" s="86" t="s">
        <v>338</v>
      </c>
      <c r="F6" s="227" t="s">
        <v>27</v>
      </c>
      <c r="G6" s="227" t="s">
        <v>258</v>
      </c>
      <c r="H6" s="227" t="s">
        <v>259</v>
      </c>
      <c r="I6" s="238">
        <v>28157.88</v>
      </c>
      <c r="J6" s="238">
        <v>32552.61</v>
      </c>
      <c r="K6" s="227" t="s">
        <v>30</v>
      </c>
      <c r="L6" s="227" t="s">
        <v>204</v>
      </c>
      <c r="M6" s="227" t="s">
        <v>32</v>
      </c>
      <c r="N6" s="227" t="s">
        <v>32</v>
      </c>
      <c r="O6" s="227" t="s">
        <v>32</v>
      </c>
      <c r="P6" s="227" t="s">
        <v>32</v>
      </c>
      <c r="Q6" s="227" t="s">
        <v>32</v>
      </c>
      <c r="R6" s="232"/>
      <c r="S6" s="227" t="s">
        <v>33</v>
      </c>
      <c r="T6" s="227" t="s">
        <v>34</v>
      </c>
      <c r="U6" s="346" t="str">
        <f>HYPERLINK(CONCATENATE("https://dati.anticorruzione.it/superset/dashboard/dettaglio_cig/?cig=",A6),CONCATENATE("https://dati.anticorruzione.it/superset/dashboard/dettaglio_cig/?cig=",A6))</f>
        <v>https://dati.anticorruzione.it/superset/dashboard/dettaglio_cig/?cig=B873F97BEF</v>
      </c>
    </row>
    <row r="7" spans="1:21" ht="120.2" customHeight="1" x14ac:dyDescent="0.25">
      <c r="A7" s="345" t="s">
        <v>260</v>
      </c>
      <c r="B7" s="228" t="s">
        <v>78</v>
      </c>
      <c r="C7" s="239" t="s">
        <v>340</v>
      </c>
      <c r="D7" s="227" t="s">
        <v>333</v>
      </c>
      <c r="E7" s="86" t="s">
        <v>337</v>
      </c>
      <c r="F7" s="227" t="s">
        <v>27</v>
      </c>
      <c r="G7" s="227" t="s">
        <v>261</v>
      </c>
      <c r="H7" s="227" t="s">
        <v>262</v>
      </c>
      <c r="I7" s="238">
        <v>34101.5</v>
      </c>
      <c r="J7" s="238">
        <v>41603.83</v>
      </c>
      <c r="K7" s="227" t="s">
        <v>30</v>
      </c>
      <c r="L7" s="235" t="s">
        <v>204</v>
      </c>
      <c r="M7" s="227" t="s">
        <v>32</v>
      </c>
      <c r="N7" s="227" t="s">
        <v>32</v>
      </c>
      <c r="O7" s="227" t="s">
        <v>32</v>
      </c>
      <c r="P7" s="227" t="s">
        <v>32</v>
      </c>
      <c r="Q7" s="227" t="s">
        <v>32</v>
      </c>
      <c r="R7" s="232"/>
      <c r="S7" s="227" t="s">
        <v>33</v>
      </c>
      <c r="T7" s="227" t="s">
        <v>34</v>
      </c>
      <c r="U7" s="347" t="str">
        <f>HYPERLINK(CONCATENATE("https://dati.anticorruzione.it/superset/dashboard/dettaglio_cig/?cig=",A7),CONCATENATE("https://dati.anticorruzione.it/superset/dashboard/dettaglio_cig/?cig=",A7))</f>
        <v>https://dati.anticorruzione.it/superset/dashboard/dettaglio_cig/?cig=B87B2D234A</v>
      </c>
    </row>
    <row r="8" spans="1:21" ht="120.2" customHeight="1" x14ac:dyDescent="0.25">
      <c r="A8" s="345" t="s">
        <v>263</v>
      </c>
      <c r="B8" s="228" t="s">
        <v>78</v>
      </c>
      <c r="C8" s="240" t="s">
        <v>341</v>
      </c>
      <c r="D8" s="227" t="s">
        <v>333</v>
      </c>
      <c r="E8" s="86" t="s">
        <v>336</v>
      </c>
      <c r="F8" s="227" t="s">
        <v>27</v>
      </c>
      <c r="G8" s="227" t="s">
        <v>264</v>
      </c>
      <c r="H8" s="227" t="s">
        <v>265</v>
      </c>
      <c r="I8" s="238">
        <v>3342</v>
      </c>
      <c r="J8" s="238">
        <v>4077.24</v>
      </c>
      <c r="K8" s="227" t="s">
        <v>30</v>
      </c>
      <c r="L8" s="235" t="s">
        <v>204</v>
      </c>
      <c r="M8" s="230">
        <v>2710.84</v>
      </c>
      <c r="N8" s="227" t="s">
        <v>32</v>
      </c>
      <c r="O8" s="227" t="s">
        <v>32</v>
      </c>
      <c r="P8" s="227" t="s">
        <v>32</v>
      </c>
      <c r="Q8" s="227" t="s">
        <v>32</v>
      </c>
      <c r="R8" s="229"/>
      <c r="S8" s="234" t="s">
        <v>59</v>
      </c>
      <c r="T8" s="227" t="s">
        <v>34</v>
      </c>
      <c r="U8" s="347" t="str">
        <f t="shared" ref="U8:U15" si="0">HYPERLINK(CONCATENATE("https://dati.anticorruzione.it/superset/dashboard/dettaglio_cig/?cig=",A8),CONCATENATE("https://dati.anticorruzione.it/superset/dashboard/dettaglio_cig/?cig=",A8))</f>
        <v>https://dati.anticorruzione.it/superset/dashboard/dettaglio_cig/?cig=B885B0C679</v>
      </c>
    </row>
    <row r="9" spans="1:21" ht="120.2" customHeight="1" x14ac:dyDescent="0.25">
      <c r="A9" s="345" t="s">
        <v>273</v>
      </c>
      <c r="B9" s="228" t="s">
        <v>78</v>
      </c>
      <c r="C9" s="240" t="s">
        <v>342</v>
      </c>
      <c r="D9" s="227" t="s">
        <v>333</v>
      </c>
      <c r="E9" s="86" t="s">
        <v>334</v>
      </c>
      <c r="F9" s="227" t="s">
        <v>27</v>
      </c>
      <c r="G9" s="227" t="s">
        <v>274</v>
      </c>
      <c r="H9" s="227" t="s">
        <v>275</v>
      </c>
      <c r="I9" s="238">
        <v>21120</v>
      </c>
      <c r="J9" s="238">
        <v>25766.399999999998</v>
      </c>
      <c r="K9" s="227" t="s">
        <v>30</v>
      </c>
      <c r="L9" s="235" t="s">
        <v>231</v>
      </c>
      <c r="M9" s="227" t="s">
        <v>32</v>
      </c>
      <c r="N9" s="227" t="s">
        <v>32</v>
      </c>
      <c r="O9" s="227" t="s">
        <v>32</v>
      </c>
      <c r="P9" s="227" t="s">
        <v>32</v>
      </c>
      <c r="Q9" s="227" t="s">
        <v>32</v>
      </c>
      <c r="R9" s="232"/>
      <c r="S9" s="227" t="s">
        <v>33</v>
      </c>
      <c r="T9" s="227" t="s">
        <v>34</v>
      </c>
      <c r="U9" s="347" t="str">
        <f t="shared" si="0"/>
        <v>https://dati.anticorruzione.it/superset/dashboard/dettaglio_cig/?cig=B886024A90</v>
      </c>
    </row>
    <row r="10" spans="1:21" ht="120.2" customHeight="1" x14ac:dyDescent="0.25">
      <c r="A10" s="345" t="s">
        <v>270</v>
      </c>
      <c r="B10" s="228" t="s">
        <v>78</v>
      </c>
      <c r="C10" s="240" t="s">
        <v>343</v>
      </c>
      <c r="D10" s="227" t="s">
        <v>333</v>
      </c>
      <c r="E10" s="86" t="s">
        <v>335</v>
      </c>
      <c r="F10" s="227" t="s">
        <v>27</v>
      </c>
      <c r="G10" s="227" t="s">
        <v>271</v>
      </c>
      <c r="H10" s="227" t="s">
        <v>272</v>
      </c>
      <c r="I10" s="238">
        <v>21500</v>
      </c>
      <c r="J10" s="238">
        <v>26230</v>
      </c>
      <c r="K10" s="227" t="s">
        <v>30</v>
      </c>
      <c r="L10" s="235" t="s">
        <v>231</v>
      </c>
      <c r="M10" s="227" t="s">
        <v>32</v>
      </c>
      <c r="N10" s="227" t="s">
        <v>32</v>
      </c>
      <c r="O10" s="227" t="s">
        <v>32</v>
      </c>
      <c r="P10" s="227" t="s">
        <v>32</v>
      </c>
      <c r="Q10" s="227" t="s">
        <v>32</v>
      </c>
      <c r="R10" s="233"/>
      <c r="S10" s="227" t="s">
        <v>33</v>
      </c>
      <c r="T10" s="227" t="s">
        <v>34</v>
      </c>
      <c r="U10" s="347" t="str">
        <f t="shared" si="0"/>
        <v>https://dati.anticorruzione.it/superset/dashboard/dettaglio_cig/?cig=B8ABC552C5</v>
      </c>
    </row>
    <row r="11" spans="1:21" ht="120.2" customHeight="1" x14ac:dyDescent="0.25">
      <c r="A11" s="345" t="s">
        <v>266</v>
      </c>
      <c r="B11" s="228" t="s">
        <v>78</v>
      </c>
      <c r="C11" s="240" t="s">
        <v>352</v>
      </c>
      <c r="D11" s="227" t="s">
        <v>333</v>
      </c>
      <c r="E11" s="86" t="s">
        <v>351</v>
      </c>
      <c r="F11" s="227" t="s">
        <v>27</v>
      </c>
      <c r="G11" s="227" t="s">
        <v>267</v>
      </c>
      <c r="H11" s="227" t="s">
        <v>268</v>
      </c>
      <c r="I11" s="238">
        <v>5480</v>
      </c>
      <c r="J11" s="238">
        <v>6685.6</v>
      </c>
      <c r="K11" s="227" t="s">
        <v>30</v>
      </c>
      <c r="L11" s="235" t="s">
        <v>204</v>
      </c>
      <c r="M11" s="230">
        <v>5709.6</v>
      </c>
      <c r="N11" s="227" t="s">
        <v>32</v>
      </c>
      <c r="O11" s="227" t="s">
        <v>32</v>
      </c>
      <c r="P11" s="227" t="s">
        <v>32</v>
      </c>
      <c r="Q11" s="227" t="s">
        <v>32</v>
      </c>
      <c r="R11" s="232"/>
      <c r="S11" s="234" t="s">
        <v>269</v>
      </c>
      <c r="T11" s="227" t="s">
        <v>34</v>
      </c>
      <c r="U11" s="347" t="str">
        <f t="shared" si="0"/>
        <v>https://dati.anticorruzione.it/superset/dashboard/dettaglio_cig/?cig=B8A9FA564E</v>
      </c>
    </row>
    <row r="12" spans="1:21" ht="120.2" customHeight="1" x14ac:dyDescent="0.25">
      <c r="A12" s="345" t="s">
        <v>283</v>
      </c>
      <c r="B12" s="228" t="s">
        <v>78</v>
      </c>
      <c r="C12" s="240" t="s">
        <v>344</v>
      </c>
      <c r="D12" s="227" t="s">
        <v>333</v>
      </c>
      <c r="E12" s="86" t="s">
        <v>284</v>
      </c>
      <c r="F12" s="227" t="s">
        <v>27</v>
      </c>
      <c r="G12" s="227" t="s">
        <v>285</v>
      </c>
      <c r="H12" s="227" t="s">
        <v>286</v>
      </c>
      <c r="I12" s="238">
        <f>(590*4)+1800</f>
        <v>4160</v>
      </c>
      <c r="J12" s="238">
        <v>5075.2</v>
      </c>
      <c r="K12" s="227" t="s">
        <v>30</v>
      </c>
      <c r="L12" s="235" t="s">
        <v>204</v>
      </c>
      <c r="M12" s="227" t="s">
        <v>32</v>
      </c>
      <c r="N12" s="227" t="s">
        <v>32</v>
      </c>
      <c r="O12" s="227" t="s">
        <v>32</v>
      </c>
      <c r="P12" s="227" t="s">
        <v>32</v>
      </c>
      <c r="Q12" s="227" t="s">
        <v>32</v>
      </c>
      <c r="R12" s="232"/>
      <c r="S12" s="227" t="s">
        <v>33</v>
      </c>
      <c r="T12" s="227" t="s">
        <v>34</v>
      </c>
      <c r="U12" s="347" t="str">
        <f t="shared" si="0"/>
        <v>https://dati.anticorruzione.it/superset/dashboard/dettaglio_cig/?cig=B8E3BE4C92</v>
      </c>
    </row>
    <row r="13" spans="1:21" ht="120.2" customHeight="1" x14ac:dyDescent="0.25">
      <c r="A13" s="345" t="s">
        <v>276</v>
      </c>
      <c r="B13" s="228" t="s">
        <v>78</v>
      </c>
      <c r="C13" s="240" t="s">
        <v>348</v>
      </c>
      <c r="D13" s="227" t="s">
        <v>333</v>
      </c>
      <c r="E13" s="86" t="s">
        <v>345</v>
      </c>
      <c r="F13" s="227" t="s">
        <v>27</v>
      </c>
      <c r="G13" s="227" t="s">
        <v>277</v>
      </c>
      <c r="H13" s="227" t="s">
        <v>278</v>
      </c>
      <c r="I13" s="238">
        <f>16896+32800</f>
        <v>49696</v>
      </c>
      <c r="J13" s="238">
        <f>20613.12+40016</f>
        <v>60629.119999999995</v>
      </c>
      <c r="K13" s="227" t="s">
        <v>30</v>
      </c>
      <c r="L13" s="235" t="s">
        <v>279</v>
      </c>
      <c r="M13" s="227" t="s">
        <v>32</v>
      </c>
      <c r="N13" s="227" t="s">
        <v>32</v>
      </c>
      <c r="O13" s="227" t="s">
        <v>32</v>
      </c>
      <c r="P13" s="227" t="s">
        <v>32</v>
      </c>
      <c r="Q13" s="227" t="s">
        <v>32</v>
      </c>
      <c r="R13" s="232"/>
      <c r="S13" s="227" t="s">
        <v>33</v>
      </c>
      <c r="T13" s="227" t="s">
        <v>34</v>
      </c>
      <c r="U13" s="347" t="str">
        <f t="shared" si="0"/>
        <v>https://dati.anticorruzione.it/superset/dashboard/dettaglio_cig/?cig=B82A8707BE</v>
      </c>
    </row>
    <row r="14" spans="1:21" ht="120.2" customHeight="1" x14ac:dyDescent="0.25">
      <c r="A14" s="345" t="s">
        <v>280</v>
      </c>
      <c r="B14" s="228" t="s">
        <v>78</v>
      </c>
      <c r="C14" s="240" t="s">
        <v>349</v>
      </c>
      <c r="D14" s="227" t="s">
        <v>333</v>
      </c>
      <c r="E14" s="86" t="s">
        <v>346</v>
      </c>
      <c r="F14" s="227" t="s">
        <v>27</v>
      </c>
      <c r="G14" s="227" t="s">
        <v>281</v>
      </c>
      <c r="H14" s="227" t="s">
        <v>282</v>
      </c>
      <c r="I14" s="238">
        <v>57187.51</v>
      </c>
      <c r="J14" s="238">
        <v>69768.762199999997</v>
      </c>
      <c r="K14" s="227" t="s">
        <v>30</v>
      </c>
      <c r="L14" s="235" t="s">
        <v>204</v>
      </c>
      <c r="M14" s="227" t="s">
        <v>32</v>
      </c>
      <c r="N14" s="227" t="s">
        <v>32</v>
      </c>
      <c r="O14" s="227" t="s">
        <v>32</v>
      </c>
      <c r="P14" s="227" t="s">
        <v>32</v>
      </c>
      <c r="Q14" s="227" t="s">
        <v>32</v>
      </c>
      <c r="R14" s="232"/>
      <c r="S14" s="227" t="s">
        <v>33</v>
      </c>
      <c r="T14" s="227" t="s">
        <v>34</v>
      </c>
      <c r="U14" s="347" t="str">
        <f t="shared" si="0"/>
        <v>https://dati.anticorruzione.it/superset/dashboard/dettaglio_cig/?cig=B8AB20E798</v>
      </c>
    </row>
    <row r="15" spans="1:21" ht="120.2" customHeight="1" thickBot="1" x14ac:dyDescent="0.3">
      <c r="A15" s="348" t="s">
        <v>287</v>
      </c>
      <c r="B15" s="349" t="s">
        <v>78</v>
      </c>
      <c r="C15" s="350" t="s">
        <v>350</v>
      </c>
      <c r="D15" s="351" t="s">
        <v>333</v>
      </c>
      <c r="E15" s="93" t="s">
        <v>347</v>
      </c>
      <c r="F15" s="351" t="s">
        <v>27</v>
      </c>
      <c r="G15" s="351" t="s">
        <v>288</v>
      </c>
      <c r="H15" s="351" t="s">
        <v>289</v>
      </c>
      <c r="I15" s="352">
        <v>70499.759999999995</v>
      </c>
      <c r="J15" s="352">
        <v>86009.70719999999</v>
      </c>
      <c r="K15" s="351" t="s">
        <v>30</v>
      </c>
      <c r="L15" s="353" t="s">
        <v>231</v>
      </c>
      <c r="M15" s="351" t="s">
        <v>32</v>
      </c>
      <c r="N15" s="351" t="s">
        <v>32</v>
      </c>
      <c r="O15" s="351" t="s">
        <v>32</v>
      </c>
      <c r="P15" s="351" t="s">
        <v>32</v>
      </c>
      <c r="Q15" s="351" t="s">
        <v>32</v>
      </c>
      <c r="R15" s="354"/>
      <c r="S15" s="351" t="s">
        <v>33</v>
      </c>
      <c r="T15" s="351" t="s">
        <v>34</v>
      </c>
      <c r="U15" s="355" t="str">
        <f t="shared" si="0"/>
        <v>https://dati.anticorruzione.it/superset/dashboard/dettaglio_cig/?cig=B898F801A2</v>
      </c>
    </row>
  </sheetData>
  <mergeCells count="4">
    <mergeCell ref="C2:D2"/>
    <mergeCell ref="C1:F1"/>
    <mergeCell ref="C3:F3"/>
    <mergeCell ref="C4:F4"/>
  </mergeCells>
  <hyperlinks>
    <hyperlink ref="Q5" r:id="rId1" xr:uid="{F13BEAF8-41C6-473F-B9A8-C9139CA5098B}"/>
    <hyperlink ref="E6" r:id="rId2" xr:uid="{FC234DE7-BC60-4F40-BB50-1F69C7200FD9}"/>
    <hyperlink ref="E7" r:id="rId3" xr:uid="{84D9E983-518E-4F52-9E11-1566B735E82E}"/>
    <hyperlink ref="E8" r:id="rId4" xr:uid="{59F0F11F-EAF7-4969-B065-E4345AE732CA}"/>
    <hyperlink ref="E9" r:id="rId5" xr:uid="{9C561A6E-BD74-4E06-91D1-0DA587104AC9}"/>
    <hyperlink ref="E10" r:id="rId6" xr:uid="{6BCCE997-9800-4182-9D51-E5F3D2F0788B}"/>
    <hyperlink ref="E12" r:id="rId7" xr:uid="{FA81428F-C924-4E9E-AED0-40D861A9AE59}"/>
    <hyperlink ref="E13" r:id="rId8" xr:uid="{AD0F7FC1-1158-4568-B673-25231CEBBB61}"/>
    <hyperlink ref="E14" r:id="rId9" xr:uid="{F85BA122-9F55-44C2-9527-C3CB378A579F}"/>
    <hyperlink ref="E15" r:id="rId10" xr:uid="{44F408A0-9771-4D77-883F-56CDB363EA15}"/>
    <hyperlink ref="E11" r:id="rId11" xr:uid="{11CDCC3E-2E8C-4CEB-8CFB-49A92C6C2099}"/>
  </hyperlinks>
  <pageMargins left="0.39374999999999999" right="0.39374999999999999" top="0.39374999999999999" bottom="0" header="0.511811023622047" footer="0.511811023622047"/>
  <pageSetup paperSize="9" scale="80" orientation="landscape" horizontalDpi="300" verticalDpi="300" r:id="rId12"/>
  <drawing r:id="rId1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E1F5-8144-4FF6-8DBD-A250BEA60508}">
  <dimension ref="A1:U15"/>
  <sheetViews>
    <sheetView zoomScale="70" zoomScaleNormal="70" workbookViewId="0">
      <selection activeCell="C4" sqref="C4:F4"/>
    </sheetView>
  </sheetViews>
  <sheetFormatPr defaultColWidth="33.5" defaultRowHeight="13.85" x14ac:dyDescent="0.25"/>
  <cols>
    <col min="1" max="1" width="19.59765625" style="310" customWidth="1"/>
    <col min="2" max="2" width="23.3984375" style="311" customWidth="1"/>
    <col min="3" max="3" width="59.09765625" style="311" customWidth="1"/>
    <col min="4" max="4" width="29.796875" style="311" customWidth="1"/>
    <col min="5" max="5" width="32.8984375" style="310" customWidth="1"/>
    <col min="6" max="6" width="37.19921875" style="310" customWidth="1"/>
    <col min="7" max="7" width="29.5" style="313" customWidth="1"/>
    <col min="8" max="8" width="20.5" style="315" customWidth="1"/>
    <col min="9" max="9" width="27.796875" style="401" customWidth="1"/>
    <col min="10" max="10" width="29.5" style="316" customWidth="1"/>
    <col min="11" max="12" width="34.5" style="311" customWidth="1"/>
    <col min="13" max="13" width="29.5" style="311" customWidth="1"/>
    <col min="14" max="14" width="35.59765625" style="311" customWidth="1"/>
    <col min="15" max="15" width="41.19921875" style="311" customWidth="1"/>
    <col min="16" max="16" width="39.796875" style="311" customWidth="1"/>
    <col min="17" max="17" width="38.59765625" style="311" customWidth="1"/>
    <col min="18" max="18" width="33.5" style="311"/>
    <col min="19" max="20" width="27.69921875" style="311" customWidth="1"/>
    <col min="21" max="21" width="86.09765625" style="311" customWidth="1"/>
    <col min="22" max="16384" width="33.5" style="311"/>
  </cols>
  <sheetData>
    <row r="1" spans="1:21" ht="57.05" customHeight="1" x14ac:dyDescent="0.25">
      <c r="C1" s="312" t="s">
        <v>209</v>
      </c>
      <c r="D1" s="312"/>
      <c r="E1" s="312"/>
      <c r="F1" s="312"/>
      <c r="G1" s="314"/>
      <c r="I1" s="316"/>
      <c r="J1" s="331"/>
      <c r="K1" s="327"/>
      <c r="L1" s="327"/>
      <c r="M1" s="327"/>
      <c r="N1" s="326"/>
      <c r="O1" s="326"/>
      <c r="P1" s="326"/>
      <c r="Q1" s="326"/>
      <c r="R1" s="326"/>
      <c r="S1" s="326"/>
      <c r="T1" s="326"/>
      <c r="U1" s="332"/>
    </row>
    <row r="2" spans="1:21" x14ac:dyDescent="0.25">
      <c r="B2" s="310"/>
      <c r="C2" s="317"/>
      <c r="D2" s="317"/>
      <c r="G2" s="314"/>
      <c r="I2" s="316"/>
      <c r="K2" s="334"/>
      <c r="L2" s="334"/>
      <c r="M2" s="334"/>
      <c r="N2" s="340"/>
      <c r="O2" s="340"/>
      <c r="P2" s="340"/>
      <c r="Q2" s="340"/>
      <c r="R2" s="340"/>
      <c r="S2" s="340"/>
      <c r="T2" s="340"/>
      <c r="U2" s="341"/>
    </row>
    <row r="3" spans="1:21" ht="31.6" customHeight="1" x14ac:dyDescent="0.25">
      <c r="C3" s="374" t="s">
        <v>23</v>
      </c>
      <c r="D3" s="374"/>
      <c r="E3" s="374"/>
      <c r="F3" s="374"/>
      <c r="G3" s="310"/>
      <c r="I3" s="316"/>
      <c r="J3" s="318"/>
      <c r="K3" s="342"/>
      <c r="L3" s="342"/>
      <c r="M3" s="334"/>
      <c r="N3" s="340"/>
      <c r="O3" s="340"/>
      <c r="P3" s="340"/>
      <c r="Q3" s="340"/>
      <c r="R3" s="340"/>
      <c r="S3" s="340"/>
      <c r="T3" s="340"/>
      <c r="U3" s="341"/>
    </row>
    <row r="4" spans="1:21" ht="50.95" customHeight="1" x14ac:dyDescent="0.25">
      <c r="C4" s="408" t="s">
        <v>290</v>
      </c>
      <c r="D4" s="408"/>
      <c r="E4" s="408"/>
      <c r="F4" s="408"/>
      <c r="G4" s="310"/>
      <c r="I4" s="316"/>
      <c r="K4" s="334"/>
      <c r="L4" s="334"/>
      <c r="M4" s="334"/>
      <c r="N4" s="277" t="s">
        <v>14</v>
      </c>
      <c r="O4" s="277" t="s">
        <v>16</v>
      </c>
      <c r="P4" s="277" t="s">
        <v>18</v>
      </c>
      <c r="Q4" s="277" t="s">
        <v>20</v>
      </c>
      <c r="R4" s="340"/>
      <c r="S4" s="340"/>
      <c r="T4" s="340"/>
      <c r="U4" s="343"/>
    </row>
    <row r="5" spans="1:21" ht="69.8" customHeight="1" thickBot="1" x14ac:dyDescent="0.3">
      <c r="A5" s="319" t="s">
        <v>0</v>
      </c>
      <c r="B5" s="307" t="s">
        <v>1</v>
      </c>
      <c r="C5" s="307" t="s">
        <v>2</v>
      </c>
      <c r="D5" s="307" t="s">
        <v>3</v>
      </c>
      <c r="E5" s="307" t="s">
        <v>4</v>
      </c>
      <c r="F5" s="307" t="s">
        <v>5</v>
      </c>
      <c r="G5" s="307" t="s">
        <v>6</v>
      </c>
      <c r="H5" s="402" t="s">
        <v>7</v>
      </c>
      <c r="I5" s="321" t="s">
        <v>8</v>
      </c>
      <c r="J5" s="403" t="s">
        <v>9</v>
      </c>
      <c r="K5" s="307" t="s">
        <v>10</v>
      </c>
      <c r="L5" s="307" t="s">
        <v>11</v>
      </c>
      <c r="M5" s="307" t="s">
        <v>12</v>
      </c>
      <c r="N5" s="322" t="s">
        <v>15</v>
      </c>
      <c r="O5" s="322" t="s">
        <v>17</v>
      </c>
      <c r="P5" s="322" t="s">
        <v>19</v>
      </c>
      <c r="Q5" s="323" t="s">
        <v>21</v>
      </c>
      <c r="R5" s="376" t="s">
        <v>13</v>
      </c>
      <c r="S5" s="307" t="s">
        <v>43</v>
      </c>
      <c r="T5" s="307" t="s">
        <v>44</v>
      </c>
      <c r="U5" s="309" t="s">
        <v>208</v>
      </c>
    </row>
    <row r="6" spans="1:21" ht="102.05" customHeight="1" thickTop="1" x14ac:dyDescent="0.25">
      <c r="A6" s="377" t="s">
        <v>311</v>
      </c>
      <c r="B6" s="365" t="s">
        <v>78</v>
      </c>
      <c r="C6" s="378" t="s">
        <v>376</v>
      </c>
      <c r="D6" s="367" t="s">
        <v>333</v>
      </c>
      <c r="E6" s="379" t="s">
        <v>362</v>
      </c>
      <c r="F6" s="377" t="s">
        <v>239</v>
      </c>
      <c r="G6" s="367" t="s">
        <v>27</v>
      </c>
      <c r="H6" s="380" t="s">
        <v>39</v>
      </c>
      <c r="I6" s="409">
        <v>122200</v>
      </c>
      <c r="J6" s="404">
        <v>149084</v>
      </c>
      <c r="K6" s="381"/>
      <c r="L6" s="381"/>
      <c r="M6" s="382" t="s">
        <v>32</v>
      </c>
      <c r="N6" s="383"/>
      <c r="O6" s="383"/>
      <c r="P6" s="383"/>
      <c r="Q6" s="383"/>
      <c r="R6" s="384"/>
      <c r="S6" s="385" t="s">
        <v>300</v>
      </c>
      <c r="T6" s="385" t="s">
        <v>34</v>
      </c>
      <c r="U6" s="386" t="str">
        <f>HYPERLINK(CONCATENATE("https://dati.anticorruzione.it/superset/dashboard/dettaglio_cig/?cig=",A6),CONCATENATE("https://dati.anticorruzione.it/superset/dashboard/dettaglio_cig/?cig=",A6))</f>
        <v>https://dati.anticorruzione.it/superset/dashboard/dettaglio_cig/?cig=B8AAAABF15</v>
      </c>
    </row>
    <row r="7" spans="1:21" ht="102.05" customHeight="1" x14ac:dyDescent="0.25">
      <c r="A7" s="387" t="s">
        <v>307</v>
      </c>
      <c r="B7" s="228" t="s">
        <v>78</v>
      </c>
      <c r="C7" s="388" t="s">
        <v>377</v>
      </c>
      <c r="D7" s="227" t="s">
        <v>333</v>
      </c>
      <c r="E7" s="389" t="s">
        <v>361</v>
      </c>
      <c r="F7" s="387" t="s">
        <v>308</v>
      </c>
      <c r="G7" s="227" t="s">
        <v>27</v>
      </c>
      <c r="H7" s="380" t="s">
        <v>309</v>
      </c>
      <c r="I7" s="407">
        <v>91080</v>
      </c>
      <c r="J7" s="405">
        <v>111117.59999999999</v>
      </c>
      <c r="K7" s="390"/>
      <c r="L7" s="390"/>
      <c r="M7" s="391" t="s">
        <v>32</v>
      </c>
      <c r="N7" s="392"/>
      <c r="O7" s="392"/>
      <c r="P7" s="392"/>
      <c r="Q7" s="392"/>
      <c r="R7" s="229"/>
      <c r="S7" s="234" t="s">
        <v>310</v>
      </c>
      <c r="T7" s="234" t="s">
        <v>33</v>
      </c>
      <c r="U7" s="386" t="str">
        <f>HYPERLINK(CONCATENATE("https://dati.anticorruzione.it/superset/dashboard/dettaglio_cig/?cig=",A7),CONCATENATE("https://dati.anticorruzione.it/superset/dashboard/dettaglio_cig/?cig=",A7))</f>
        <v>https://dati.anticorruzione.it/superset/dashboard/dettaglio_cig/?cig=B90C49910F</v>
      </c>
    </row>
    <row r="8" spans="1:21" ht="102.05" customHeight="1" x14ac:dyDescent="0.25">
      <c r="A8" s="387" t="s">
        <v>291</v>
      </c>
      <c r="B8" s="228" t="s">
        <v>78</v>
      </c>
      <c r="C8" s="388" t="s">
        <v>378</v>
      </c>
      <c r="D8" s="227" t="s">
        <v>333</v>
      </c>
      <c r="E8" s="389" t="s">
        <v>359</v>
      </c>
      <c r="F8" s="387" t="s">
        <v>222</v>
      </c>
      <c r="G8" s="227" t="s">
        <v>27</v>
      </c>
      <c r="H8" s="380" t="s">
        <v>223</v>
      </c>
      <c r="I8" s="407">
        <v>135000</v>
      </c>
      <c r="J8" s="405">
        <v>164700</v>
      </c>
      <c r="K8" s="390"/>
      <c r="L8" s="390"/>
      <c r="M8" s="391">
        <v>101390.54</v>
      </c>
      <c r="N8" s="392"/>
      <c r="O8" s="392"/>
      <c r="P8" s="392"/>
      <c r="Q8" s="392"/>
      <c r="R8" s="229"/>
      <c r="S8" s="234" t="s">
        <v>292</v>
      </c>
      <c r="T8" s="234" t="s">
        <v>59</v>
      </c>
      <c r="U8" s="386" t="str">
        <f>HYPERLINK(CONCATENATE("https://dati.anticorruzione.it/superset/dashboard/dettaglio_cig/?cig=",A8),CONCATENATE("https://dati.anticorruzione.it/superset/dashboard/dettaglio_cig/?cig=",A8))</f>
        <v>https://dati.anticorruzione.it/superset/dashboard/dettaglio_cig/?cig=B8FD23D0BB</v>
      </c>
    </row>
    <row r="9" spans="1:21" ht="102.05" customHeight="1" x14ac:dyDescent="0.25">
      <c r="A9" s="387" t="s">
        <v>316</v>
      </c>
      <c r="B9" s="228" t="s">
        <v>78</v>
      </c>
      <c r="C9" s="388" t="s">
        <v>379</v>
      </c>
      <c r="D9" s="227" t="s">
        <v>333</v>
      </c>
      <c r="E9" s="389" t="s">
        <v>363</v>
      </c>
      <c r="F9" s="387" t="s">
        <v>180</v>
      </c>
      <c r="G9" s="227" t="s">
        <v>27</v>
      </c>
      <c r="H9" s="380" t="s">
        <v>46</v>
      </c>
      <c r="I9" s="407">
        <v>118160.63999999998</v>
      </c>
      <c r="J9" s="405">
        <f>47232.94+91115.83</f>
        <v>138348.77000000002</v>
      </c>
      <c r="K9" s="393"/>
      <c r="L9" s="393"/>
      <c r="M9" s="391" t="s">
        <v>32</v>
      </c>
      <c r="N9" s="229"/>
      <c r="O9" s="229"/>
      <c r="P9" s="229"/>
      <c r="Q9" s="229"/>
      <c r="R9" s="229"/>
      <c r="S9" s="234" t="s">
        <v>300</v>
      </c>
      <c r="T9" s="234" t="s">
        <v>34</v>
      </c>
      <c r="U9" s="386" t="str">
        <f>HYPERLINK(CONCATENATE("https://dati.anticorruzione.it/superset/dashboard/dettaglio_cig/?cig=",A9),CONCATENATE("https://dati.anticorruzione.it/superset/dashboard/dettaglio_cig/?cig=",A9))</f>
        <v>https://dati.anticorruzione.it/superset/dashboard/dettaglio_cig/?cig=B898B9AA0C</v>
      </c>
    </row>
    <row r="10" spans="1:21" ht="102.05" customHeight="1" x14ac:dyDescent="0.25">
      <c r="A10" s="387" t="s">
        <v>293</v>
      </c>
      <c r="B10" s="228" t="s">
        <v>78</v>
      </c>
      <c r="C10" s="388" t="s">
        <v>380</v>
      </c>
      <c r="D10" s="227" t="s">
        <v>333</v>
      </c>
      <c r="E10" s="389" t="s">
        <v>360</v>
      </c>
      <c r="F10" s="387" t="s">
        <v>294</v>
      </c>
      <c r="G10" s="227" t="s">
        <v>27</v>
      </c>
      <c r="H10" s="380">
        <v>2283810998</v>
      </c>
      <c r="I10" s="407">
        <v>99673.2</v>
      </c>
      <c r="J10" s="405">
        <v>121601.3</v>
      </c>
      <c r="K10" s="390"/>
      <c r="L10" s="390"/>
      <c r="M10" s="391" t="s">
        <v>32</v>
      </c>
      <c r="N10" s="392"/>
      <c r="O10" s="392"/>
      <c r="P10" s="392"/>
      <c r="Q10" s="392"/>
      <c r="R10" s="229"/>
      <c r="S10" s="234" t="s">
        <v>295</v>
      </c>
      <c r="T10" s="234" t="s">
        <v>59</v>
      </c>
      <c r="U10" s="386" t="str">
        <f t="shared" ref="U10:U15" si="0">HYPERLINK(CONCATENATE("https://dati.anticorruzione.it/superset/dashboard/dettaglio_cig/?cig=",A10),CONCATENATE("https://dati.anticorruzione.it/superset/dashboard/dettaglio_cig/?cig=",A10))</f>
        <v>https://dati.anticorruzione.it/superset/dashboard/dettaglio_cig/?cig=B92C7EE502</v>
      </c>
    </row>
    <row r="11" spans="1:21" ht="102.05" customHeight="1" x14ac:dyDescent="0.25">
      <c r="A11" s="387" t="s">
        <v>317</v>
      </c>
      <c r="B11" s="228" t="s">
        <v>78</v>
      </c>
      <c r="C11" s="388" t="s">
        <v>381</v>
      </c>
      <c r="D11" s="227" t="s">
        <v>333</v>
      </c>
      <c r="E11" s="389" t="s">
        <v>375</v>
      </c>
      <c r="F11" s="387" t="s">
        <v>155</v>
      </c>
      <c r="G11" s="227" t="s">
        <v>27</v>
      </c>
      <c r="H11" s="380" t="s">
        <v>156</v>
      </c>
      <c r="I11" s="407">
        <v>65880</v>
      </c>
      <c r="J11" s="405">
        <v>80373.599999999991</v>
      </c>
      <c r="K11" s="229"/>
      <c r="L11" s="229"/>
      <c r="M11" s="391" t="s">
        <v>32</v>
      </c>
      <c r="N11" s="229"/>
      <c r="O11" s="229"/>
      <c r="P11" s="229"/>
      <c r="Q11" s="229"/>
      <c r="R11" s="229"/>
      <c r="S11" s="234" t="s">
        <v>300</v>
      </c>
      <c r="T11" s="234" t="s">
        <v>33</v>
      </c>
      <c r="U11" s="386" t="str">
        <f>HYPERLINK(CONCATENATE("https://dati.anticorruzione.it/superset/dashboard/dettaglio_cig/?cig=",A11),CONCATENATE("https://dati.anticorruzione.it/superset/dashboard/dettaglio_cig/?cig=",A11))</f>
        <v>https://dati.anticorruzione.it/superset/dashboard/dettaglio_cig/?cig=B90C330725</v>
      </c>
    </row>
    <row r="12" spans="1:21" ht="102.05" customHeight="1" x14ac:dyDescent="0.25">
      <c r="A12" s="387" t="s">
        <v>296</v>
      </c>
      <c r="B12" s="228" t="s">
        <v>78</v>
      </c>
      <c r="C12" s="394" t="s">
        <v>364</v>
      </c>
      <c r="D12" s="227" t="s">
        <v>333</v>
      </c>
      <c r="E12" s="389" t="s">
        <v>297</v>
      </c>
      <c r="F12" s="387" t="s">
        <v>298</v>
      </c>
      <c r="G12" s="227" t="s">
        <v>27</v>
      </c>
      <c r="H12" s="380" t="s">
        <v>299</v>
      </c>
      <c r="I12" s="407">
        <v>15840</v>
      </c>
      <c r="J12" s="405">
        <v>19324.8</v>
      </c>
      <c r="K12" s="390"/>
      <c r="L12" s="390"/>
      <c r="M12" s="391" t="s">
        <v>32</v>
      </c>
      <c r="N12" s="392"/>
      <c r="O12" s="392"/>
      <c r="P12" s="392"/>
      <c r="Q12" s="392"/>
      <c r="R12" s="229"/>
      <c r="S12" s="234" t="s">
        <v>300</v>
      </c>
      <c r="T12" s="234" t="s">
        <v>34</v>
      </c>
      <c r="U12" s="386" t="str">
        <f t="shared" si="0"/>
        <v>https://dati.anticorruzione.it/superset/dashboard/dettaglio_cig/?cig=B8E3BA6969</v>
      </c>
    </row>
    <row r="13" spans="1:21" ht="102.05" customHeight="1" x14ac:dyDescent="0.25">
      <c r="A13" s="387" t="s">
        <v>301</v>
      </c>
      <c r="B13" s="228" t="s">
        <v>78</v>
      </c>
      <c r="C13" s="388" t="s">
        <v>365</v>
      </c>
      <c r="D13" s="227" t="s">
        <v>333</v>
      </c>
      <c r="E13" s="389" t="s">
        <v>302</v>
      </c>
      <c r="F13" s="387" t="s">
        <v>239</v>
      </c>
      <c r="G13" s="227" t="s">
        <v>27</v>
      </c>
      <c r="H13" s="380" t="s">
        <v>39</v>
      </c>
      <c r="I13" s="407">
        <v>3000</v>
      </c>
      <c r="J13" s="405">
        <v>3660</v>
      </c>
      <c r="K13" s="390"/>
      <c r="L13" s="390"/>
      <c r="M13" s="391" t="s">
        <v>32</v>
      </c>
      <c r="N13" s="392"/>
      <c r="O13" s="392"/>
      <c r="P13" s="392"/>
      <c r="Q13" s="392"/>
      <c r="R13" s="229"/>
      <c r="S13" s="234" t="s">
        <v>300</v>
      </c>
      <c r="T13" s="234" t="s">
        <v>33</v>
      </c>
      <c r="U13" s="386" t="str">
        <f t="shared" si="0"/>
        <v>https://dati.anticorruzione.it/superset/dashboard/dettaglio_cig/?cig=B910FC48E0</v>
      </c>
    </row>
    <row r="14" spans="1:21" ht="102.05" customHeight="1" x14ac:dyDescent="0.25">
      <c r="A14" s="387" t="s">
        <v>312</v>
      </c>
      <c r="B14" s="228" t="s">
        <v>78</v>
      </c>
      <c r="C14" s="388" t="s">
        <v>366</v>
      </c>
      <c r="D14" s="227" t="s">
        <v>333</v>
      </c>
      <c r="E14" s="389" t="s">
        <v>313</v>
      </c>
      <c r="F14" s="387" t="s">
        <v>314</v>
      </c>
      <c r="G14" s="227" t="s">
        <v>27</v>
      </c>
      <c r="H14" s="380" t="s">
        <v>315</v>
      </c>
      <c r="I14" s="407">
        <v>39800</v>
      </c>
      <c r="J14" s="405">
        <v>41790</v>
      </c>
      <c r="K14" s="390"/>
      <c r="L14" s="390"/>
      <c r="M14" s="391" t="s">
        <v>32</v>
      </c>
      <c r="N14" s="392"/>
      <c r="O14" s="392"/>
      <c r="P14" s="392"/>
      <c r="Q14" s="392"/>
      <c r="R14" s="229"/>
      <c r="S14" s="234" t="s">
        <v>300</v>
      </c>
      <c r="T14" s="234" t="s">
        <v>33</v>
      </c>
      <c r="U14" s="386" t="str">
        <f>HYPERLINK(CONCATENATE("https://dati.anticorruzione.it/superset/dashboard/dettaglio_cig/?cig=",A14),CONCATENATE("https://dati.anticorruzione.it/superset/dashboard/dettaglio_cig/?cig=",A14))</f>
        <v>https://dati.anticorruzione.it/superset/dashboard/dettaglio_cig/?cig=B8F9E409C9</v>
      </c>
    </row>
    <row r="15" spans="1:21" ht="102.05" customHeight="1" thickBot="1" x14ac:dyDescent="0.3">
      <c r="A15" s="387" t="s">
        <v>303</v>
      </c>
      <c r="B15" s="228" t="s">
        <v>78</v>
      </c>
      <c r="C15" s="388" t="s">
        <v>367</v>
      </c>
      <c r="D15" s="227" t="s">
        <v>333</v>
      </c>
      <c r="E15" s="389" t="s">
        <v>304</v>
      </c>
      <c r="F15" s="387" t="s">
        <v>305</v>
      </c>
      <c r="G15" s="227" t="s">
        <v>27</v>
      </c>
      <c r="H15" s="380" t="s">
        <v>306</v>
      </c>
      <c r="I15" s="407">
        <v>28332</v>
      </c>
      <c r="J15" s="406">
        <v>34565.040000000001</v>
      </c>
      <c r="K15" s="395"/>
      <c r="L15" s="395"/>
      <c r="M15" s="396" t="s">
        <v>32</v>
      </c>
      <c r="N15" s="397"/>
      <c r="O15" s="397"/>
      <c r="P15" s="397"/>
      <c r="Q15" s="397"/>
      <c r="R15" s="398"/>
      <c r="S15" s="399" t="s">
        <v>300</v>
      </c>
      <c r="T15" s="399" t="s">
        <v>33</v>
      </c>
      <c r="U15" s="400" t="str">
        <f t="shared" si="0"/>
        <v>https://dati.anticorruzione.it/superset/dashboard/dettaglio_cig/?cig=B90C27B1C9</v>
      </c>
    </row>
  </sheetData>
  <mergeCells count="4">
    <mergeCell ref="C2:D2"/>
    <mergeCell ref="C1:F1"/>
    <mergeCell ref="C4:F4"/>
    <mergeCell ref="C3:F3"/>
  </mergeCells>
  <hyperlinks>
    <hyperlink ref="Q5" r:id="rId1" xr:uid="{58307339-EA54-4494-B236-13B476883C06}"/>
    <hyperlink ref="E12" r:id="rId2" xr:uid="{44645206-32B5-4448-A4F2-CFC4D4C6BE53}"/>
    <hyperlink ref="E13" r:id="rId3" xr:uid="{A2939A1D-ADC6-485E-ADD1-797D2B0EE304}"/>
    <hyperlink ref="E14" r:id="rId4" xr:uid="{14AD29A5-4D9E-44B8-8732-86A037696F13}"/>
    <hyperlink ref="E15" r:id="rId5" xr:uid="{448637AE-0C1C-46B7-A030-1E92DF6696E6}"/>
    <hyperlink ref="E6" r:id="rId6" xr:uid="{22C9AF99-6F03-4DB4-8768-215A9B74D957}"/>
    <hyperlink ref="E7" r:id="rId7" xr:uid="{3EE5478B-C4F0-4093-A988-446D16F31C71}"/>
    <hyperlink ref="E8" r:id="rId8" xr:uid="{22FA5AAE-01D1-44A5-A341-3E680484835A}"/>
    <hyperlink ref="E9" r:id="rId9" xr:uid="{C8C38C2D-8332-457B-BF70-7C5CBCE6E77E}"/>
    <hyperlink ref="E10" r:id="rId10" xr:uid="{A74AC327-4946-48CE-A10A-DBE666E6F270}"/>
    <hyperlink ref="E11" r:id="rId11" xr:uid="{7E3D3497-2A94-4C69-9A80-3C9DF5934519}"/>
  </hyperlinks>
  <pageMargins left="0.39370078740157483" right="0.39370078740157483" top="0.39370078740157483" bottom="0" header="0.51181102362204722" footer="0.51181102362204722"/>
  <pageSetup paperSize="9" scale="60" orientation="landscape" horizontalDpi="300" verticalDpi="300" r:id="rId12"/>
  <drawing r:id="rId1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9BD1-6B03-474B-B16F-6B7B9FF8067A}">
  <dimension ref="A1:V11"/>
  <sheetViews>
    <sheetView zoomScale="70" zoomScaleNormal="70" workbookViewId="0">
      <selection activeCell="C1" sqref="C1:F1"/>
    </sheetView>
  </sheetViews>
  <sheetFormatPr defaultColWidth="33.5" defaultRowHeight="13.85" x14ac:dyDescent="0.25"/>
  <cols>
    <col min="1" max="1" width="21.796875" style="213" customWidth="1"/>
    <col min="2" max="2" width="27.3984375" style="214" customWidth="1"/>
    <col min="3" max="3" width="67.19921875" style="214" customWidth="1"/>
    <col min="4" max="4" width="28.5" style="214" customWidth="1"/>
    <col min="5" max="5" width="36" style="213" customWidth="1"/>
    <col min="6" max="6" width="34.69921875" style="214" customWidth="1"/>
    <col min="7" max="7" width="26.69921875" style="231" customWidth="1"/>
    <col min="8" max="8" width="20.5" style="296" customWidth="1"/>
    <col min="9" max="9" width="27.796875" style="296" customWidth="1"/>
    <col min="10" max="10" width="29.5" style="274" customWidth="1"/>
    <col min="11" max="12" width="34.5" style="214" customWidth="1"/>
    <col min="13" max="13" width="29.5" style="214" customWidth="1"/>
    <col min="14" max="14" width="38" style="214" customWidth="1"/>
    <col min="15" max="15" width="43.796875" style="214" customWidth="1"/>
    <col min="16" max="16" width="42.19921875" style="214" customWidth="1"/>
    <col min="17" max="17" width="38.796875" style="214" customWidth="1"/>
    <col min="18" max="18" width="34.59765625" style="214" customWidth="1"/>
    <col min="19" max="19" width="45.09765625" style="214" bestFit="1" customWidth="1"/>
    <col min="20" max="21" width="33.5" style="214"/>
    <col min="22" max="22" width="79.19921875" style="214" customWidth="1"/>
    <col min="23" max="16384" width="33.5" style="214"/>
  </cols>
  <sheetData>
    <row r="1" spans="1:22" ht="89.2" customHeight="1" x14ac:dyDescent="0.25">
      <c r="C1" s="261" t="s">
        <v>209</v>
      </c>
      <c r="D1" s="261"/>
      <c r="E1" s="261"/>
      <c r="F1" s="261"/>
      <c r="G1" s="215"/>
      <c r="H1" s="216"/>
      <c r="I1" s="216"/>
      <c r="K1" s="213"/>
      <c r="L1" s="213"/>
      <c r="M1" s="213"/>
    </row>
    <row r="2" spans="1:22" x14ac:dyDescent="0.25">
      <c r="B2" s="213"/>
      <c r="C2" s="262"/>
      <c r="D2" s="262"/>
      <c r="E2" s="262"/>
      <c r="F2" s="262"/>
      <c r="G2" s="215"/>
      <c r="H2" s="216"/>
      <c r="I2" s="216"/>
      <c r="K2" s="213"/>
      <c r="L2" s="213"/>
      <c r="M2" s="213"/>
    </row>
    <row r="3" spans="1:22" ht="22.75" x14ac:dyDescent="0.25">
      <c r="C3" s="357" t="s">
        <v>23</v>
      </c>
      <c r="D3" s="357"/>
      <c r="E3" s="357"/>
      <c r="F3" s="357"/>
      <c r="G3" s="213"/>
      <c r="H3" s="216"/>
      <c r="I3" s="216"/>
      <c r="J3" s="276"/>
      <c r="K3" s="218"/>
      <c r="L3" s="218"/>
      <c r="M3" s="213"/>
    </row>
    <row r="4" spans="1:22" ht="47.5" customHeight="1" x14ac:dyDescent="0.25">
      <c r="C4" s="410" t="s">
        <v>318</v>
      </c>
      <c r="D4" s="410"/>
      <c r="E4" s="410"/>
      <c r="F4" s="410"/>
      <c r="G4" s="213"/>
      <c r="H4" s="216"/>
      <c r="I4" s="216"/>
      <c r="K4" s="213"/>
      <c r="L4" s="213"/>
      <c r="M4" s="213"/>
      <c r="N4" s="219" t="s">
        <v>14</v>
      </c>
      <c r="O4" s="219" t="s">
        <v>16</v>
      </c>
      <c r="P4" s="219" t="s">
        <v>18</v>
      </c>
      <c r="Q4" s="219" t="s">
        <v>20</v>
      </c>
    </row>
    <row r="5" spans="1:22" ht="69.8" customHeight="1" thickBot="1" x14ac:dyDescent="0.3">
      <c r="A5" s="220" t="s">
        <v>0</v>
      </c>
      <c r="B5" s="221" t="s">
        <v>1</v>
      </c>
      <c r="C5" s="221" t="s">
        <v>2</v>
      </c>
      <c r="D5" s="221" t="s">
        <v>3</v>
      </c>
      <c r="E5" s="221" t="s">
        <v>4</v>
      </c>
      <c r="F5" s="221" t="s">
        <v>5</v>
      </c>
      <c r="G5" s="221" t="s">
        <v>6</v>
      </c>
      <c r="H5" s="222" t="s">
        <v>7</v>
      </c>
      <c r="I5" s="223" t="s">
        <v>8</v>
      </c>
      <c r="J5" s="223" t="s">
        <v>9</v>
      </c>
      <c r="K5" s="221" t="s">
        <v>10</v>
      </c>
      <c r="L5" s="221" t="s">
        <v>11</v>
      </c>
      <c r="M5" s="221" t="s">
        <v>12</v>
      </c>
      <c r="N5" s="224" t="s">
        <v>15</v>
      </c>
      <c r="O5" s="224" t="s">
        <v>17</v>
      </c>
      <c r="P5" s="224" t="s">
        <v>19</v>
      </c>
      <c r="Q5" s="373" t="s">
        <v>21</v>
      </c>
      <c r="R5" s="221" t="s">
        <v>13</v>
      </c>
      <c r="S5" s="307" t="s">
        <v>43</v>
      </c>
      <c r="T5" s="307" t="s">
        <v>44</v>
      </c>
      <c r="U5" s="307" t="s">
        <v>319</v>
      </c>
      <c r="V5" s="91" t="s">
        <v>208</v>
      </c>
    </row>
    <row r="6" spans="1:22" s="363" customFormat="1" ht="119.8" customHeight="1" thickTop="1" x14ac:dyDescent="0.25">
      <c r="A6" s="299" t="s">
        <v>320</v>
      </c>
      <c r="B6" s="365" t="s">
        <v>78</v>
      </c>
      <c r="C6" s="366" t="s">
        <v>374</v>
      </c>
      <c r="D6" s="367" t="s">
        <v>333</v>
      </c>
      <c r="E6" s="87" t="s">
        <v>358</v>
      </c>
      <c r="F6" s="299" t="s">
        <v>321</v>
      </c>
      <c r="G6" s="367" t="s">
        <v>27</v>
      </c>
      <c r="H6" s="299" t="s">
        <v>322</v>
      </c>
      <c r="I6" s="368">
        <v>139880</v>
      </c>
      <c r="J6" s="368" t="s">
        <v>323</v>
      </c>
      <c r="K6" s="369"/>
      <c r="L6" s="369"/>
      <c r="M6" s="370" t="s">
        <v>32</v>
      </c>
      <c r="N6" s="371"/>
      <c r="O6" s="371"/>
      <c r="P6" s="371"/>
      <c r="Q6" s="371"/>
      <c r="R6" s="372"/>
      <c r="S6" s="371" t="s">
        <v>295</v>
      </c>
      <c r="T6" s="371" t="s">
        <v>59</v>
      </c>
      <c r="U6" s="372"/>
      <c r="V6" s="303" t="str">
        <f>HYPERLINK(CONCATENATE("https://dati.anticorruzione.it/superset/dashboard/dettaglio_cig/?cig=",A6),CONCATENATE("https://dati.anticorruzione.it/superset/dashboard/dettaglio_cig/?cig=",A6))</f>
        <v>https://dati.anticorruzione.it/superset/dashboard/dettaglio_cig/?cig=B94A14A5E8</v>
      </c>
    </row>
    <row r="7" spans="1:22" s="363" customFormat="1" ht="119.8" customHeight="1" x14ac:dyDescent="0.25">
      <c r="A7" s="280" t="s">
        <v>327</v>
      </c>
      <c r="B7" s="228" t="s">
        <v>78</v>
      </c>
      <c r="C7" s="364" t="s">
        <v>373</v>
      </c>
      <c r="D7" s="227" t="s">
        <v>333</v>
      </c>
      <c r="E7" s="45" t="s">
        <v>356</v>
      </c>
      <c r="F7" s="280" t="s">
        <v>239</v>
      </c>
      <c r="G7" s="227" t="s">
        <v>27</v>
      </c>
      <c r="H7" s="280" t="s">
        <v>39</v>
      </c>
      <c r="I7" s="358">
        <v>64869</v>
      </c>
      <c r="J7" s="358">
        <v>79140.179999999993</v>
      </c>
      <c r="K7" s="285"/>
      <c r="L7" s="285"/>
      <c r="M7" s="359" t="s">
        <v>32</v>
      </c>
      <c r="N7" s="360"/>
      <c r="O7" s="360"/>
      <c r="P7" s="360"/>
      <c r="Q7" s="360"/>
      <c r="R7" s="361"/>
      <c r="S7" s="360" t="s">
        <v>300</v>
      </c>
      <c r="T7" s="360" t="s">
        <v>33</v>
      </c>
      <c r="U7" s="361"/>
      <c r="V7" s="283" t="str">
        <f t="shared" ref="V7:V11" si="0">HYPERLINK(CONCATENATE("https://dati.anticorruzione.it/superset/dashboard/dettaglio_cig/?cig=",A7),CONCATENATE("https://dati.anticorruzione.it/superset/dashboard/dettaglio_cig/?cig=",A7))</f>
        <v>https://dati.anticorruzione.it/superset/dashboard/dettaglio_cig/?cig=B96CD83853</v>
      </c>
    </row>
    <row r="8" spans="1:22" s="363" customFormat="1" ht="119.8" customHeight="1" x14ac:dyDescent="0.25">
      <c r="A8" s="280" t="s">
        <v>328</v>
      </c>
      <c r="B8" s="228" t="s">
        <v>78</v>
      </c>
      <c r="C8" s="364" t="s">
        <v>372</v>
      </c>
      <c r="D8" s="227" t="s">
        <v>333</v>
      </c>
      <c r="E8" s="45" t="s">
        <v>354</v>
      </c>
      <c r="F8" s="280" t="s">
        <v>329</v>
      </c>
      <c r="G8" s="227" t="s">
        <v>27</v>
      </c>
      <c r="H8" s="280" t="s">
        <v>55</v>
      </c>
      <c r="I8" s="358">
        <v>88900</v>
      </c>
      <c r="J8" s="358">
        <v>108458</v>
      </c>
      <c r="K8" s="285"/>
      <c r="L8" s="285"/>
      <c r="M8" s="359" t="s">
        <v>32</v>
      </c>
      <c r="N8" s="360"/>
      <c r="O8" s="360"/>
      <c r="P8" s="360"/>
      <c r="Q8" s="360"/>
      <c r="R8" s="361"/>
      <c r="S8" s="360" t="s">
        <v>300</v>
      </c>
      <c r="T8" s="360" t="s">
        <v>33</v>
      </c>
      <c r="U8" s="361"/>
      <c r="V8" s="283" t="str">
        <f t="shared" si="0"/>
        <v>https://dati.anticorruzione.it/superset/dashboard/dettaglio_cig/?cig=B9725B71F0</v>
      </c>
    </row>
    <row r="9" spans="1:22" s="363" customFormat="1" ht="119.8" customHeight="1" x14ac:dyDescent="0.25">
      <c r="A9" s="280" t="s">
        <v>330</v>
      </c>
      <c r="B9" s="228" t="s">
        <v>78</v>
      </c>
      <c r="C9" s="364" t="s">
        <v>371</v>
      </c>
      <c r="D9" s="227" t="s">
        <v>333</v>
      </c>
      <c r="E9" s="45" t="s">
        <v>355</v>
      </c>
      <c r="F9" s="280" t="s">
        <v>36</v>
      </c>
      <c r="G9" s="227" t="s">
        <v>27</v>
      </c>
      <c r="H9" s="280" t="s">
        <v>37</v>
      </c>
      <c r="I9" s="358">
        <v>97934</v>
      </c>
      <c r="J9" s="358">
        <v>119479.48</v>
      </c>
      <c r="K9" s="285"/>
      <c r="L9" s="285"/>
      <c r="M9" s="359" t="s">
        <v>32</v>
      </c>
      <c r="N9" s="360"/>
      <c r="O9" s="360"/>
      <c r="P9" s="360"/>
      <c r="Q9" s="360"/>
      <c r="R9" s="361"/>
      <c r="S9" s="360" t="s">
        <v>300</v>
      </c>
      <c r="T9" s="360" t="s">
        <v>33</v>
      </c>
      <c r="U9" s="361"/>
      <c r="V9" s="283" t="str">
        <f t="shared" si="0"/>
        <v>https://dati.anticorruzione.it/superset/dashboard/dettaglio_cig/?cig=B9729AA43D</v>
      </c>
    </row>
    <row r="10" spans="1:22" s="363" customFormat="1" ht="119.8" customHeight="1" x14ac:dyDescent="0.25">
      <c r="A10" s="280" t="s">
        <v>324</v>
      </c>
      <c r="B10" s="228" t="s">
        <v>78</v>
      </c>
      <c r="C10" s="364" t="s">
        <v>370</v>
      </c>
      <c r="D10" s="227" t="s">
        <v>333</v>
      </c>
      <c r="E10" s="45" t="s">
        <v>357</v>
      </c>
      <c r="F10" s="280" t="s">
        <v>325</v>
      </c>
      <c r="G10" s="227" t="s">
        <v>27</v>
      </c>
      <c r="H10" s="280">
        <v>2848400921</v>
      </c>
      <c r="I10" s="358">
        <v>130000</v>
      </c>
      <c r="J10" s="362">
        <v>158600</v>
      </c>
      <c r="K10" s="285"/>
      <c r="L10" s="361"/>
      <c r="M10" s="359" t="s">
        <v>32</v>
      </c>
      <c r="N10" s="360"/>
      <c r="O10" s="360"/>
      <c r="P10" s="360"/>
      <c r="Q10" s="360"/>
      <c r="R10" s="361"/>
      <c r="S10" s="360" t="s">
        <v>326</v>
      </c>
      <c r="T10" s="360" t="s">
        <v>59</v>
      </c>
      <c r="U10" s="361"/>
      <c r="V10" s="283" t="str">
        <f t="shared" si="0"/>
        <v>https://dati.anticorruzione.it/superset/dashboard/dettaglio_cig/?cig=B99CAE664E</v>
      </c>
    </row>
    <row r="11" spans="1:22" s="363" customFormat="1" ht="119.8" customHeight="1" x14ac:dyDescent="0.25">
      <c r="A11" s="280" t="s">
        <v>331</v>
      </c>
      <c r="B11" s="228" t="s">
        <v>78</v>
      </c>
      <c r="C11" s="364" t="s">
        <v>369</v>
      </c>
      <c r="D11" s="227" t="s">
        <v>333</v>
      </c>
      <c r="E11" s="45" t="s">
        <v>368</v>
      </c>
      <c r="F11" s="280" t="s">
        <v>36</v>
      </c>
      <c r="G11" s="227" t="s">
        <v>27</v>
      </c>
      <c r="H11" s="280" t="s">
        <v>37</v>
      </c>
      <c r="I11" s="358">
        <v>12000</v>
      </c>
      <c r="J11" s="358">
        <v>14640</v>
      </c>
      <c r="K11" s="361"/>
      <c r="L11" s="361"/>
      <c r="M11" s="359" t="s">
        <v>32</v>
      </c>
      <c r="N11" s="361"/>
      <c r="O11" s="361"/>
      <c r="P11" s="361"/>
      <c r="Q11" s="361"/>
      <c r="R11" s="361"/>
      <c r="S11" s="360" t="s">
        <v>332</v>
      </c>
      <c r="T11" s="360" t="s">
        <v>33</v>
      </c>
      <c r="U11" s="361"/>
      <c r="V11" s="283" t="str">
        <f t="shared" si="0"/>
        <v>https://dati.anticorruzione.it/superset/dashboard/dettaglio_cig/?cig=B9A606B97B</v>
      </c>
    </row>
  </sheetData>
  <mergeCells count="4">
    <mergeCell ref="C1:F1"/>
    <mergeCell ref="C2:F2"/>
    <mergeCell ref="C3:F3"/>
    <mergeCell ref="C4:F4"/>
  </mergeCells>
  <hyperlinks>
    <hyperlink ref="Q5" r:id="rId1" xr:uid="{A238F98D-F592-43F3-B2A4-0DCF82EC5941}"/>
    <hyperlink ref="E11" r:id="rId2" xr:uid="{0760AEC3-1263-4EA8-BC38-F5557A15C3BC}"/>
    <hyperlink ref="E10" r:id="rId3" xr:uid="{DE7AD230-3C51-48A4-BB25-990059774ABB}"/>
    <hyperlink ref="E9" r:id="rId4" xr:uid="{4FCB342D-ADF6-47BC-8006-94391124B4A2}"/>
    <hyperlink ref="E8" r:id="rId5" xr:uid="{05BBD7A9-C415-4C21-8607-9D919FCC44BB}"/>
    <hyperlink ref="E7" r:id="rId6" xr:uid="{B7700769-68AC-4537-B6F4-48C7B7F1E309}"/>
    <hyperlink ref="E6" r:id="rId7" xr:uid="{E6A426F0-B9FB-45C0-91F6-433E3D5C6F09}"/>
  </hyperlinks>
  <pageMargins left="0.39374999999999999" right="0.39374999999999999" top="0.39374999999999999" bottom="0" header="0.511811023622047" footer="0.511811023622047"/>
  <pageSetup paperSize="9" scale="80" orientation="landscape" horizontalDpi="300" verticalDpi="3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U8"/>
  <sheetViews>
    <sheetView topLeftCell="M1" zoomScale="70" zoomScaleNormal="70" workbookViewId="0">
      <selection activeCell="Q14" sqref="Q14"/>
    </sheetView>
  </sheetViews>
  <sheetFormatPr defaultColWidth="33.3984375" defaultRowHeight="13.85" x14ac:dyDescent="0.25"/>
  <cols>
    <col min="1" max="1" width="21.69921875" style="18" customWidth="1"/>
    <col min="2" max="2" width="30.09765625" style="2" customWidth="1"/>
    <col min="3" max="3" width="103.59765625" style="8" customWidth="1"/>
    <col min="4" max="4" width="28.09765625" style="2" customWidth="1"/>
    <col min="5" max="5" width="38.59765625" style="18" customWidth="1"/>
    <col min="6" max="6" width="38.3984375" style="9" customWidth="1"/>
    <col min="7" max="7" width="35.59765625" style="18" customWidth="1"/>
    <col min="8" max="8" width="25.296875" style="3" customWidth="1"/>
    <col min="9" max="9" width="27.8984375" style="7" customWidth="1"/>
    <col min="10" max="10" width="29.59765625" style="4" customWidth="1"/>
    <col min="11" max="12" width="34.59765625" style="2" customWidth="1"/>
    <col min="13" max="13" width="29.59765625" style="2" customWidth="1"/>
    <col min="14" max="14" width="35.69921875" style="2" customWidth="1"/>
    <col min="15" max="15" width="41.296875" style="2" customWidth="1"/>
    <col min="16" max="16" width="39.69921875" style="2" customWidth="1"/>
    <col min="17" max="17" width="38.69921875" style="2" customWidth="1"/>
    <col min="18" max="20" width="33.3984375" style="2"/>
    <col min="21" max="21" width="74.3984375" style="2" customWidth="1"/>
    <col min="22" max="16384" width="33.3984375" style="2"/>
  </cols>
  <sheetData>
    <row r="1" spans="1:21" ht="57.05" customHeight="1" x14ac:dyDescent="0.25">
      <c r="A1" s="11"/>
      <c r="B1" s="12"/>
      <c r="C1" s="241" t="s">
        <v>22</v>
      </c>
      <c r="D1" s="242"/>
      <c r="E1" s="242"/>
      <c r="F1" s="243"/>
      <c r="G1" s="13"/>
      <c r="H1" s="14"/>
      <c r="I1" s="14"/>
      <c r="J1" s="15"/>
      <c r="K1" s="16"/>
      <c r="L1" s="16"/>
      <c r="M1" s="16"/>
      <c r="N1" s="12"/>
      <c r="O1" s="12"/>
      <c r="P1" s="12"/>
      <c r="Q1" s="12"/>
      <c r="R1" s="12"/>
      <c r="S1" s="12"/>
    </row>
    <row r="2" spans="1:21" ht="31.75" customHeight="1" x14ac:dyDescent="0.25">
      <c r="A2" s="17"/>
      <c r="B2" s="18"/>
      <c r="C2" s="244"/>
      <c r="D2" s="244"/>
      <c r="F2" s="18"/>
      <c r="G2" s="19"/>
      <c r="I2" s="3"/>
      <c r="K2" s="18"/>
      <c r="L2" s="18"/>
      <c r="M2" s="18"/>
    </row>
    <row r="3" spans="1:21" ht="55.55" customHeight="1" x14ac:dyDescent="0.25">
      <c r="A3" s="17"/>
      <c r="C3" s="245" t="s">
        <v>23</v>
      </c>
      <c r="D3" s="245"/>
      <c r="E3" s="245"/>
      <c r="F3" s="245"/>
      <c r="I3" s="3"/>
      <c r="J3" s="5"/>
      <c r="K3" s="20"/>
      <c r="L3" s="20"/>
      <c r="M3" s="18"/>
    </row>
    <row r="4" spans="1:21" ht="70.5" customHeight="1" x14ac:dyDescent="0.25">
      <c r="A4" s="17"/>
      <c r="C4" s="246" t="s">
        <v>24</v>
      </c>
      <c r="D4" s="246"/>
      <c r="E4" s="246"/>
      <c r="F4" s="246"/>
      <c r="I4" s="3"/>
      <c r="K4" s="18"/>
      <c r="L4" s="18"/>
      <c r="M4" s="18"/>
      <c r="N4" s="6" t="s">
        <v>14</v>
      </c>
      <c r="O4" s="6" t="s">
        <v>16</v>
      </c>
      <c r="P4" s="6" t="s">
        <v>18</v>
      </c>
      <c r="Q4" s="6" t="s">
        <v>20</v>
      </c>
    </row>
    <row r="5" spans="1:21" ht="81.7" customHeight="1" thickBot="1" x14ac:dyDescent="0.3">
      <c r="A5" s="38" t="s">
        <v>0</v>
      </c>
      <c r="B5" s="39" t="s">
        <v>1</v>
      </c>
      <c r="C5" s="39" t="s">
        <v>2</v>
      </c>
      <c r="D5" s="39" t="s">
        <v>3</v>
      </c>
      <c r="E5" s="39" t="s">
        <v>4</v>
      </c>
      <c r="F5" s="39" t="s">
        <v>5</v>
      </c>
      <c r="G5" s="39" t="s">
        <v>6</v>
      </c>
      <c r="H5" s="40" t="s">
        <v>7</v>
      </c>
      <c r="I5" s="41" t="s">
        <v>8</v>
      </c>
      <c r="J5" s="41" t="s">
        <v>9</v>
      </c>
      <c r="K5" s="39" t="s">
        <v>10</v>
      </c>
      <c r="L5" s="39" t="s">
        <v>11</v>
      </c>
      <c r="M5" s="39" t="s">
        <v>12</v>
      </c>
      <c r="N5" s="42" t="s">
        <v>15</v>
      </c>
      <c r="O5" s="42" t="s">
        <v>17</v>
      </c>
      <c r="P5" s="42" t="s">
        <v>19</v>
      </c>
      <c r="Q5" s="43" t="s">
        <v>21</v>
      </c>
      <c r="R5" s="44" t="s">
        <v>13</v>
      </c>
      <c r="S5" s="39" t="s">
        <v>43</v>
      </c>
      <c r="T5" s="39" t="s">
        <v>44</v>
      </c>
      <c r="U5" s="120" t="s">
        <v>208</v>
      </c>
    </row>
    <row r="6" spans="1:21" s="25" customFormat="1" ht="48.05" customHeight="1" thickTop="1" x14ac:dyDescent="0.35">
      <c r="A6" s="129" t="s">
        <v>38</v>
      </c>
      <c r="B6" s="130" t="s">
        <v>78</v>
      </c>
      <c r="C6" s="131" t="s">
        <v>112</v>
      </c>
      <c r="D6" s="130" t="s">
        <v>79</v>
      </c>
      <c r="E6" s="132" t="s">
        <v>109</v>
      </c>
      <c r="F6" s="130" t="s">
        <v>27</v>
      </c>
      <c r="G6" s="130" t="s">
        <v>114</v>
      </c>
      <c r="H6" s="130" t="s">
        <v>39</v>
      </c>
      <c r="I6" s="133">
        <v>6040</v>
      </c>
      <c r="J6" s="133">
        <v>7368.8</v>
      </c>
      <c r="K6" s="130" t="s">
        <v>30</v>
      </c>
      <c r="L6" s="130"/>
      <c r="M6" s="134" t="s">
        <v>31</v>
      </c>
      <c r="N6" s="135" t="s">
        <v>32</v>
      </c>
      <c r="O6" s="135" t="s">
        <v>32</v>
      </c>
      <c r="P6" s="135" t="s">
        <v>32</v>
      </c>
      <c r="Q6" s="135" t="s">
        <v>32</v>
      </c>
      <c r="R6" s="136"/>
      <c r="S6" s="135" t="s">
        <v>33</v>
      </c>
      <c r="T6" s="135" t="s">
        <v>34</v>
      </c>
      <c r="U6" s="87" t="str">
        <f>HYPERLINK(CONCATENATE("https://dati.anticorruzione.it/superset/dashboard/dettaglio_cig/?cig=",A6),CONCATENATE("https://dati.anticorruzione.it/superset/dashboard/dettaglio_cig/?cig=",A6))</f>
        <v>https://dati.anticorruzione.it/superset/dashboard/dettaglio_cig/?cig=B5684D2A88</v>
      </c>
    </row>
    <row r="7" spans="1:21" s="116" customFormat="1" ht="92.25" customHeight="1" x14ac:dyDescent="0.35">
      <c r="A7" s="45" t="s">
        <v>56</v>
      </c>
      <c r="B7" s="29" t="s">
        <v>78</v>
      </c>
      <c r="C7" s="28" t="s">
        <v>113</v>
      </c>
      <c r="D7" s="29" t="s">
        <v>79</v>
      </c>
      <c r="E7" s="45" t="s">
        <v>111</v>
      </c>
      <c r="F7" s="29" t="s">
        <v>27</v>
      </c>
      <c r="G7" s="29" t="s">
        <v>57</v>
      </c>
      <c r="H7" s="29" t="s">
        <v>58</v>
      </c>
      <c r="I7" s="65">
        <v>78850</v>
      </c>
      <c r="J7" s="65">
        <v>96197</v>
      </c>
      <c r="K7" s="67" t="s">
        <v>30</v>
      </c>
      <c r="L7" s="67"/>
      <c r="M7" s="66" t="s">
        <v>31</v>
      </c>
      <c r="N7" s="1" t="s">
        <v>32</v>
      </c>
      <c r="O7" s="1" t="s">
        <v>32</v>
      </c>
      <c r="P7" s="1" t="s">
        <v>32</v>
      </c>
      <c r="Q7" s="1" t="s">
        <v>32</v>
      </c>
      <c r="R7" s="68"/>
      <c r="S7" s="67" t="s">
        <v>59</v>
      </c>
      <c r="T7" s="1" t="s">
        <v>34</v>
      </c>
      <c r="U7" s="87" t="str">
        <f t="shared" ref="U7:U8" si="0">HYPERLINK(CONCATENATE("https://dati.anticorruzione.it/superset/dashboard/dettaglio_cig/?cig=",A7),CONCATENATE("https://dati.anticorruzione.it/superset/dashboard/dettaglio_cig/?cig=",A7))</f>
        <v>https://dati.anticorruzione.it/superset/dashboard/dettaglio_cig/?cig=B582E63ACA</v>
      </c>
    </row>
    <row r="8" spans="1:21" s="25" customFormat="1" ht="57.75" customHeight="1" x14ac:dyDescent="0.35">
      <c r="A8" s="110" t="s">
        <v>40</v>
      </c>
      <c r="B8" s="33" t="s">
        <v>78</v>
      </c>
      <c r="C8" s="111" t="s">
        <v>115</v>
      </c>
      <c r="D8" s="33" t="s">
        <v>79</v>
      </c>
      <c r="E8" s="87" t="s">
        <v>110</v>
      </c>
      <c r="F8" s="33" t="s">
        <v>27</v>
      </c>
      <c r="G8" s="33" t="s">
        <v>41</v>
      </c>
      <c r="H8" s="33" t="s">
        <v>42</v>
      </c>
      <c r="I8" s="112">
        <v>34070</v>
      </c>
      <c r="J8" s="112">
        <v>35773.5</v>
      </c>
      <c r="K8" s="33" t="s">
        <v>30</v>
      </c>
      <c r="L8" s="33"/>
      <c r="M8" s="113" t="s">
        <v>31</v>
      </c>
      <c r="N8" s="114" t="s">
        <v>32</v>
      </c>
      <c r="O8" s="114" t="s">
        <v>32</v>
      </c>
      <c r="P8" s="114" t="s">
        <v>32</v>
      </c>
      <c r="Q8" s="114" t="s">
        <v>32</v>
      </c>
      <c r="R8" s="115"/>
      <c r="S8" s="114" t="s">
        <v>33</v>
      </c>
      <c r="T8" s="114" t="s">
        <v>34</v>
      </c>
      <c r="U8" s="87" t="str">
        <f t="shared" si="0"/>
        <v>https://dati.anticorruzione.it/superset/dashboard/dettaglio_cig/?cig=B56833CB7D</v>
      </c>
    </row>
  </sheetData>
  <mergeCells count="4">
    <mergeCell ref="C1:F1"/>
    <mergeCell ref="C2:D2"/>
    <mergeCell ref="C3:F3"/>
    <mergeCell ref="C4:F4"/>
  </mergeCells>
  <hyperlinks>
    <hyperlink ref="Q5" r:id="rId1" xr:uid="{00000000-0004-0000-0100-000000000000}"/>
    <hyperlink ref="E6" r:id="rId2" xr:uid="{00000000-0004-0000-0100-000001000000}"/>
    <hyperlink ref="E7" r:id="rId3" xr:uid="{00000000-0004-0000-0100-000002000000}"/>
    <hyperlink ref="E8" r:id="rId4" xr:uid="{00000000-0004-0000-0100-000003000000}"/>
  </hyperlinks>
  <pageMargins left="0.39374999999999999" right="0.39374999999999999" top="0.39374999999999999" bottom="0" header="0.511811023622047" footer="0.511811023622047"/>
  <pageSetup paperSize="9" scale="19" fitToHeight="0" orientation="landscape" horizontalDpi="300" verticalDpi="300"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R15"/>
  <sheetViews>
    <sheetView topLeftCell="S1" zoomScale="60" zoomScaleNormal="60" workbookViewId="0">
      <selection activeCell="D1" sqref="D1:I1"/>
    </sheetView>
  </sheetViews>
  <sheetFormatPr defaultColWidth="33.3984375" defaultRowHeight="13.85" x14ac:dyDescent="0.25"/>
  <cols>
    <col min="1" max="1" width="17.3984375" style="18" customWidth="1"/>
    <col min="2" max="2" width="22.8984375" style="2" customWidth="1"/>
    <col min="3" max="3" width="78.8984375" style="8" customWidth="1"/>
    <col min="4" max="4" width="21.8984375" style="2" customWidth="1"/>
    <col min="5" max="5" width="33.09765625" style="18" customWidth="1"/>
    <col min="6" max="6" width="32" style="9" customWidth="1"/>
    <col min="7" max="7" width="30.296875" style="18" customWidth="1"/>
    <col min="8" max="8" width="20.69921875" style="3" customWidth="1"/>
    <col min="9" max="9" width="27.8984375" style="7" customWidth="1"/>
    <col min="10" max="10" width="29.59765625" style="4" customWidth="1"/>
    <col min="11" max="11" width="29.296875" style="2" customWidth="1"/>
    <col min="12" max="12" width="29.69921875" style="2" customWidth="1"/>
    <col min="13" max="13" width="25.296875" style="2" customWidth="1"/>
    <col min="14" max="14" width="35.69921875" style="2" customWidth="1"/>
    <col min="15" max="15" width="41.296875" style="2" customWidth="1"/>
    <col min="16" max="16" width="39.69921875" style="2" customWidth="1"/>
    <col min="17" max="17" width="38.69921875" style="2" customWidth="1"/>
    <col min="18" max="20" width="33.3984375" style="2"/>
    <col min="21" max="21" width="117.8984375" style="2" customWidth="1"/>
    <col min="22" max="16384" width="33.3984375" style="2"/>
  </cols>
  <sheetData>
    <row r="1" spans="1:44" s="74" customFormat="1" ht="86.3" customHeight="1" x14ac:dyDescent="0.25">
      <c r="A1" s="72"/>
      <c r="B1" s="73"/>
      <c r="C1" s="14"/>
      <c r="D1" s="247" t="s">
        <v>22</v>
      </c>
      <c r="E1" s="248"/>
      <c r="F1" s="248"/>
      <c r="G1" s="248"/>
      <c r="H1" s="248"/>
      <c r="I1" s="249"/>
      <c r="J1" s="90"/>
      <c r="K1" s="90"/>
      <c r="L1" s="90"/>
      <c r="M1" s="90"/>
      <c r="N1" s="90"/>
      <c r="O1" s="90"/>
      <c r="P1" s="90"/>
      <c r="Q1" s="90"/>
      <c r="R1" s="90"/>
      <c r="S1" s="90"/>
      <c r="T1" s="12"/>
      <c r="U1" s="75"/>
    </row>
    <row r="2" spans="1:44" ht="31.75" customHeight="1" x14ac:dyDescent="0.25">
      <c r="A2" s="17"/>
      <c r="B2" s="18"/>
      <c r="C2" s="3"/>
      <c r="D2" s="250"/>
      <c r="E2" s="250"/>
      <c r="F2" s="250"/>
      <c r="G2" s="250"/>
      <c r="H2" s="250"/>
      <c r="I2" s="250"/>
      <c r="K2" s="18"/>
      <c r="L2" s="18"/>
      <c r="M2" s="18"/>
      <c r="U2" s="54"/>
    </row>
    <row r="3" spans="1:44" ht="65.25" customHeight="1" x14ac:dyDescent="0.25">
      <c r="A3" s="17"/>
      <c r="C3" s="109"/>
      <c r="D3" s="245" t="s">
        <v>23</v>
      </c>
      <c r="E3" s="245"/>
      <c r="F3" s="245"/>
      <c r="G3" s="245"/>
      <c r="H3" s="245"/>
      <c r="I3" s="245"/>
      <c r="J3" s="5"/>
      <c r="K3" s="20"/>
      <c r="L3" s="20"/>
      <c r="M3" s="18"/>
      <c r="U3" s="54"/>
    </row>
    <row r="4" spans="1:44" ht="70.5" customHeight="1" x14ac:dyDescent="0.25">
      <c r="A4" s="17"/>
      <c r="C4" s="108"/>
      <c r="D4" s="246" t="s">
        <v>77</v>
      </c>
      <c r="E4" s="246"/>
      <c r="F4" s="246"/>
      <c r="G4" s="246"/>
      <c r="H4" s="246"/>
      <c r="I4" s="246"/>
      <c r="K4" s="18"/>
      <c r="L4" s="18"/>
      <c r="M4" s="18"/>
      <c r="N4" s="6" t="s">
        <v>14</v>
      </c>
      <c r="O4" s="6" t="s">
        <v>16</v>
      </c>
      <c r="P4" s="6" t="s">
        <v>18</v>
      </c>
      <c r="Q4" s="6" t="s">
        <v>20</v>
      </c>
      <c r="U4" s="54"/>
    </row>
    <row r="5" spans="1:44" ht="99" customHeight="1" thickBot="1" x14ac:dyDescent="0.3">
      <c r="A5" s="38" t="s">
        <v>0</v>
      </c>
      <c r="B5" s="39" t="s">
        <v>1</v>
      </c>
      <c r="C5" s="39" t="s">
        <v>2</v>
      </c>
      <c r="D5" s="39" t="s">
        <v>3</v>
      </c>
      <c r="E5" s="39" t="s">
        <v>90</v>
      </c>
      <c r="F5" s="39" t="s">
        <v>5</v>
      </c>
      <c r="G5" s="39" t="s">
        <v>6</v>
      </c>
      <c r="H5" s="40" t="s">
        <v>7</v>
      </c>
      <c r="I5" s="41" t="s">
        <v>8</v>
      </c>
      <c r="J5" s="41" t="s">
        <v>9</v>
      </c>
      <c r="K5" s="39" t="s">
        <v>10</v>
      </c>
      <c r="L5" s="39" t="s">
        <v>11</v>
      </c>
      <c r="M5" s="39" t="s">
        <v>12</v>
      </c>
      <c r="N5" s="42" t="s">
        <v>15</v>
      </c>
      <c r="O5" s="42" t="s">
        <v>17</v>
      </c>
      <c r="P5" s="42" t="s">
        <v>19</v>
      </c>
      <c r="Q5" s="43" t="s">
        <v>21</v>
      </c>
      <c r="R5" s="44" t="s">
        <v>13</v>
      </c>
      <c r="S5" s="123" t="s">
        <v>43</v>
      </c>
      <c r="T5" s="123" t="s">
        <v>44</v>
      </c>
      <c r="U5" s="55" t="s">
        <v>208</v>
      </c>
    </row>
    <row r="6" spans="1:44" s="25" customFormat="1" ht="120.75" customHeight="1" thickTop="1" x14ac:dyDescent="0.35">
      <c r="A6" s="64" t="s">
        <v>74</v>
      </c>
      <c r="B6" s="33" t="s">
        <v>78</v>
      </c>
      <c r="C6" s="34" t="s">
        <v>89</v>
      </c>
      <c r="D6" s="35" t="s">
        <v>79</v>
      </c>
      <c r="E6" s="53" t="s">
        <v>80</v>
      </c>
      <c r="F6" s="35" t="s">
        <v>27</v>
      </c>
      <c r="G6" s="35" t="s">
        <v>95</v>
      </c>
      <c r="H6" s="35" t="s">
        <v>75</v>
      </c>
      <c r="I6" s="31">
        <v>134750</v>
      </c>
      <c r="J6" s="31">
        <v>164395</v>
      </c>
      <c r="K6" s="35" t="s">
        <v>30</v>
      </c>
      <c r="L6" s="35" t="s">
        <v>76</v>
      </c>
      <c r="M6" s="36" t="s">
        <v>31</v>
      </c>
      <c r="N6" s="37" t="s">
        <v>32</v>
      </c>
      <c r="O6" s="37" t="s">
        <v>32</v>
      </c>
      <c r="P6" s="37" t="s">
        <v>32</v>
      </c>
      <c r="Q6" s="37" t="s">
        <v>32</v>
      </c>
      <c r="R6" s="37" t="s">
        <v>32</v>
      </c>
      <c r="S6" s="124" t="s">
        <v>59</v>
      </c>
      <c r="T6" s="26" t="s">
        <v>34</v>
      </c>
      <c r="U6" s="56" t="str">
        <f>HYPERLINK(CONCATENATE("https://dati.anticorruzione.it/superset/dashboard/dettaglio_cig/?cig=",A6),CONCATENATE("https://dati.anticorruzione.it/superset/dashboard/dettaglio_cig/?cig=",A6))</f>
        <v>https://dati.anticorruzione.it/superset/dashboard/dettaglio_cig/?cig=B502210F0D</v>
      </c>
    </row>
    <row r="7" spans="1:44" s="25" customFormat="1" ht="120.75" customHeight="1" x14ac:dyDescent="0.35">
      <c r="A7" s="64" t="s">
        <v>45</v>
      </c>
      <c r="B7" s="29" t="s">
        <v>78</v>
      </c>
      <c r="C7" s="34" t="s">
        <v>97</v>
      </c>
      <c r="D7" s="30" t="s">
        <v>79</v>
      </c>
      <c r="E7" s="45" t="s">
        <v>81</v>
      </c>
      <c r="F7" s="29" t="s">
        <v>27</v>
      </c>
      <c r="G7" s="29" t="s">
        <v>94</v>
      </c>
      <c r="H7" s="29" t="s">
        <v>46</v>
      </c>
      <c r="I7" s="31">
        <v>43122.8</v>
      </c>
      <c r="J7" s="31">
        <v>45278.94</v>
      </c>
      <c r="K7" s="29" t="s">
        <v>30</v>
      </c>
      <c r="L7" s="29"/>
      <c r="M7" s="32" t="s">
        <v>31</v>
      </c>
      <c r="N7" s="22" t="s">
        <v>32</v>
      </c>
      <c r="O7" s="22" t="s">
        <v>32</v>
      </c>
      <c r="P7" s="22" t="s">
        <v>32</v>
      </c>
      <c r="Q7" s="22" t="s">
        <v>32</v>
      </c>
      <c r="R7" s="24"/>
      <c r="S7" s="125" t="s">
        <v>33</v>
      </c>
      <c r="T7" s="27" t="s">
        <v>34</v>
      </c>
      <c r="U7" s="56" t="str">
        <f t="shared" ref="U7:U15" si="0">HYPERLINK(CONCATENATE("https://dati.anticorruzione.it/superset/dashboard/dettaglio_cig/?cig=",A7),CONCATENATE("https://dati.anticorruzione.it/superset/dashboard/dettaglio_cig/?cig=",A7))</f>
        <v>https://dati.anticorruzione.it/superset/dashboard/dettaglio_cig/?cig=B5DAB00A6B</v>
      </c>
    </row>
    <row r="8" spans="1:44" s="25" customFormat="1" ht="120.75" customHeight="1" x14ac:dyDescent="0.35">
      <c r="A8" s="64" t="s">
        <v>47</v>
      </c>
      <c r="B8" s="29" t="s">
        <v>78</v>
      </c>
      <c r="C8" s="34" t="s">
        <v>102</v>
      </c>
      <c r="D8" s="30" t="s">
        <v>79</v>
      </c>
      <c r="E8" s="45" t="s">
        <v>101</v>
      </c>
      <c r="F8" s="29" t="s">
        <v>27</v>
      </c>
      <c r="G8" s="29" t="s">
        <v>48</v>
      </c>
      <c r="H8" s="29" t="s">
        <v>49</v>
      </c>
      <c r="I8" s="31">
        <v>28608</v>
      </c>
      <c r="J8" s="31">
        <v>30038.400000000001</v>
      </c>
      <c r="K8" s="29" t="s">
        <v>30</v>
      </c>
      <c r="L8" s="29"/>
      <c r="M8" s="32" t="s">
        <v>31</v>
      </c>
      <c r="N8" s="22" t="s">
        <v>32</v>
      </c>
      <c r="O8" s="22" t="s">
        <v>32</v>
      </c>
      <c r="P8" s="22" t="s">
        <v>32</v>
      </c>
      <c r="Q8" s="22" t="s">
        <v>32</v>
      </c>
      <c r="R8" s="24"/>
      <c r="S8" s="125" t="s">
        <v>33</v>
      </c>
      <c r="T8" s="27" t="s">
        <v>34</v>
      </c>
      <c r="U8" s="56" t="str">
        <f t="shared" si="0"/>
        <v>https://dati.anticorruzione.it/superset/dashboard/dettaglio_cig/?cig=B5DEDF077F</v>
      </c>
    </row>
    <row r="9" spans="1:44" s="25" customFormat="1" ht="120.75" customHeight="1" x14ac:dyDescent="0.35">
      <c r="A9" s="64" t="s">
        <v>71</v>
      </c>
      <c r="B9" s="29" t="s">
        <v>78</v>
      </c>
      <c r="C9" s="34" t="s">
        <v>99</v>
      </c>
      <c r="D9" s="30" t="s">
        <v>79</v>
      </c>
      <c r="E9" s="45" t="s">
        <v>83</v>
      </c>
      <c r="F9" s="30" t="s">
        <v>27</v>
      </c>
      <c r="G9" s="30" t="s">
        <v>72</v>
      </c>
      <c r="H9" s="30" t="s">
        <v>73</v>
      </c>
      <c r="I9" s="31">
        <v>55036</v>
      </c>
      <c r="J9" s="31">
        <v>67143.92</v>
      </c>
      <c r="K9" s="30" t="s">
        <v>30</v>
      </c>
      <c r="L9" s="30" t="s">
        <v>54</v>
      </c>
      <c r="M9" s="32" t="s">
        <v>31</v>
      </c>
      <c r="N9" s="26" t="s">
        <v>32</v>
      </c>
      <c r="O9" s="26" t="s">
        <v>32</v>
      </c>
      <c r="P9" s="26" t="s">
        <v>32</v>
      </c>
      <c r="Q9" s="26" t="s">
        <v>32</v>
      </c>
      <c r="R9" s="26" t="s">
        <v>32</v>
      </c>
      <c r="S9" s="126" t="s">
        <v>59</v>
      </c>
      <c r="T9" s="26" t="s">
        <v>34</v>
      </c>
      <c r="U9" s="56" t="str">
        <f t="shared" si="0"/>
        <v>https://dati.anticorruzione.it/superset/dashboard/dettaglio_cig/?cig=B5F5EA3A1C</v>
      </c>
    </row>
    <row r="10" spans="1:44" s="25" customFormat="1" ht="120.75" customHeight="1" x14ac:dyDescent="0.35">
      <c r="A10" s="64" t="s">
        <v>69</v>
      </c>
      <c r="B10" s="29" t="s">
        <v>78</v>
      </c>
      <c r="C10" s="34" t="s">
        <v>98</v>
      </c>
      <c r="D10" s="30" t="s">
        <v>79</v>
      </c>
      <c r="E10" s="45" t="s">
        <v>82</v>
      </c>
      <c r="F10" s="30" t="s">
        <v>27</v>
      </c>
      <c r="G10" s="30" t="s">
        <v>93</v>
      </c>
      <c r="H10" s="30" t="s">
        <v>70</v>
      </c>
      <c r="I10" s="31">
        <v>3460</v>
      </c>
      <c r="J10" s="31">
        <v>4221.2</v>
      </c>
      <c r="K10" s="30" t="s">
        <v>30</v>
      </c>
      <c r="L10" s="30" t="s">
        <v>54</v>
      </c>
      <c r="M10" s="32" t="s">
        <v>31</v>
      </c>
      <c r="N10" s="26" t="s">
        <v>32</v>
      </c>
      <c r="O10" s="26" t="s">
        <v>32</v>
      </c>
      <c r="P10" s="26" t="s">
        <v>32</v>
      </c>
      <c r="Q10" s="26" t="s">
        <v>32</v>
      </c>
      <c r="R10" s="26" t="s">
        <v>32</v>
      </c>
      <c r="S10" s="126" t="s">
        <v>59</v>
      </c>
      <c r="T10" s="26" t="s">
        <v>34</v>
      </c>
      <c r="U10" s="56" t="str">
        <f t="shared" si="0"/>
        <v>https://dati.anticorruzione.it/superset/dashboard/dettaglio_cig/?cig=B5E9157F85</v>
      </c>
    </row>
    <row r="11" spans="1:44" s="25" customFormat="1" ht="120.75" customHeight="1" x14ac:dyDescent="0.35">
      <c r="A11" s="64" t="s">
        <v>66</v>
      </c>
      <c r="B11" s="29" t="s">
        <v>78</v>
      </c>
      <c r="C11" s="34" t="s">
        <v>100</v>
      </c>
      <c r="D11" s="30" t="s">
        <v>79</v>
      </c>
      <c r="E11" s="45" t="s">
        <v>84</v>
      </c>
      <c r="F11" s="30" t="s">
        <v>27</v>
      </c>
      <c r="G11" s="30" t="s">
        <v>67</v>
      </c>
      <c r="H11" s="30" t="s">
        <v>68</v>
      </c>
      <c r="I11" s="31">
        <v>106445</v>
      </c>
      <c r="J11" s="31">
        <v>129862.9</v>
      </c>
      <c r="K11" s="30" t="s">
        <v>30</v>
      </c>
      <c r="L11" s="30" t="s">
        <v>54</v>
      </c>
      <c r="M11" s="32" t="s">
        <v>31</v>
      </c>
      <c r="N11" s="26" t="s">
        <v>32</v>
      </c>
      <c r="O11" s="26" t="s">
        <v>32</v>
      </c>
      <c r="P11" s="26" t="s">
        <v>32</v>
      </c>
      <c r="Q11" s="26" t="s">
        <v>32</v>
      </c>
      <c r="R11" s="26" t="s">
        <v>32</v>
      </c>
      <c r="S11" s="126" t="s">
        <v>59</v>
      </c>
      <c r="T11" s="26" t="s">
        <v>34</v>
      </c>
      <c r="U11" s="56" t="str">
        <f t="shared" si="0"/>
        <v>https://dati.anticorruzione.it/superset/dashboard/dettaglio_cig/?cig=B5F296D0E4</v>
      </c>
    </row>
    <row r="12" spans="1:44" s="25" customFormat="1" ht="120.75" customHeight="1" x14ac:dyDescent="0.35">
      <c r="A12" s="64" t="s">
        <v>60</v>
      </c>
      <c r="B12" s="46" t="s">
        <v>78</v>
      </c>
      <c r="C12" s="47" t="s">
        <v>103</v>
      </c>
      <c r="D12" s="48" t="s">
        <v>79</v>
      </c>
      <c r="E12" s="49" t="s">
        <v>85</v>
      </c>
      <c r="F12" s="48" t="s">
        <v>27</v>
      </c>
      <c r="G12" s="48" t="s">
        <v>61</v>
      </c>
      <c r="H12" s="48" t="s">
        <v>62</v>
      </c>
      <c r="I12" s="50">
        <v>81897</v>
      </c>
      <c r="J12" s="50">
        <v>99914.34</v>
      </c>
      <c r="K12" s="48" t="s">
        <v>30</v>
      </c>
      <c r="L12" s="48" t="s">
        <v>54</v>
      </c>
      <c r="M12" s="51" t="s">
        <v>31</v>
      </c>
      <c r="N12" s="52" t="s">
        <v>32</v>
      </c>
      <c r="O12" s="52" t="s">
        <v>32</v>
      </c>
      <c r="P12" s="52" t="s">
        <v>32</v>
      </c>
      <c r="Q12" s="52" t="s">
        <v>32</v>
      </c>
      <c r="R12" s="52" t="s">
        <v>32</v>
      </c>
      <c r="S12" s="127" t="s">
        <v>59</v>
      </c>
      <c r="T12" s="26" t="s">
        <v>34</v>
      </c>
      <c r="U12" s="56" t="str">
        <f t="shared" si="0"/>
        <v>https://dati.anticorruzione.it/superset/dashboard/dettaglio_cig/?cig=B5F35ADCC9</v>
      </c>
      <c r="AE12" s="25">
        <v>100</v>
      </c>
      <c r="AF12" s="25">
        <v>122</v>
      </c>
      <c r="AK12" s="25" t="s">
        <v>63</v>
      </c>
      <c r="AL12" s="25" t="s">
        <v>64</v>
      </c>
      <c r="AM12" s="25" t="e">
        <v>#REF!</v>
      </c>
      <c r="AR12" s="25" t="s">
        <v>65</v>
      </c>
    </row>
    <row r="13" spans="1:44" s="25" customFormat="1" ht="120.75" customHeight="1" x14ac:dyDescent="0.35">
      <c r="A13" s="64" t="s">
        <v>50</v>
      </c>
      <c r="B13" s="29" t="s">
        <v>78</v>
      </c>
      <c r="C13" s="28" t="s">
        <v>104</v>
      </c>
      <c r="D13" s="30" t="s">
        <v>79</v>
      </c>
      <c r="E13" s="45" t="s">
        <v>86</v>
      </c>
      <c r="F13" s="30" t="s">
        <v>27</v>
      </c>
      <c r="G13" s="30" t="s">
        <v>96</v>
      </c>
      <c r="H13" s="30" t="s">
        <v>51</v>
      </c>
      <c r="I13" s="31">
        <v>138300</v>
      </c>
      <c r="J13" s="31">
        <v>168726</v>
      </c>
      <c r="K13" s="30" t="s">
        <v>30</v>
      </c>
      <c r="L13" s="30" t="s">
        <v>91</v>
      </c>
      <c r="M13" s="32" t="s">
        <v>31</v>
      </c>
      <c r="N13" s="26" t="s">
        <v>32</v>
      </c>
      <c r="O13" s="26" t="s">
        <v>32</v>
      </c>
      <c r="P13" s="26" t="s">
        <v>32</v>
      </c>
      <c r="Q13" s="26" t="s">
        <v>32</v>
      </c>
      <c r="R13" s="26" t="s">
        <v>32</v>
      </c>
      <c r="S13" s="126" t="s">
        <v>33</v>
      </c>
      <c r="T13" s="26" t="s">
        <v>34</v>
      </c>
      <c r="U13" s="56" t="str">
        <f t="shared" si="0"/>
        <v>https://dati.anticorruzione.it/superset/dashboard/dettaglio_cig/?cig=B5F9C4BB7A</v>
      </c>
    </row>
    <row r="14" spans="1:44" s="25" customFormat="1" ht="120.75" customHeight="1" x14ac:dyDescent="0.35">
      <c r="A14" s="64" t="s">
        <v>107</v>
      </c>
      <c r="B14" s="29" t="s">
        <v>78</v>
      </c>
      <c r="C14" s="28" t="s">
        <v>105</v>
      </c>
      <c r="D14" s="30" t="s">
        <v>79</v>
      </c>
      <c r="E14" s="45" t="s">
        <v>88</v>
      </c>
      <c r="F14" s="30" t="s">
        <v>27</v>
      </c>
      <c r="G14" s="30" t="s">
        <v>92</v>
      </c>
      <c r="H14" s="30" t="s">
        <v>55</v>
      </c>
      <c r="I14" s="31">
        <v>27430</v>
      </c>
      <c r="J14" s="31">
        <v>33464.6</v>
      </c>
      <c r="K14" s="30" t="s">
        <v>30</v>
      </c>
      <c r="L14" s="30" t="s">
        <v>54</v>
      </c>
      <c r="M14" s="32" t="s">
        <v>31</v>
      </c>
      <c r="N14" s="26" t="s">
        <v>32</v>
      </c>
      <c r="O14" s="26" t="s">
        <v>32</v>
      </c>
      <c r="P14" s="26" t="s">
        <v>32</v>
      </c>
      <c r="Q14" s="26" t="s">
        <v>32</v>
      </c>
      <c r="R14" s="26" t="s">
        <v>32</v>
      </c>
      <c r="S14" s="126" t="s">
        <v>33</v>
      </c>
      <c r="T14" s="26" t="s">
        <v>34</v>
      </c>
      <c r="U14" s="56" t="str">
        <f t="shared" si="0"/>
        <v>https://dati.anticorruzione.it/superset/dashboard/dettaglio_cig/?cig=B56873311B</v>
      </c>
    </row>
    <row r="15" spans="1:44" s="25" customFormat="1" ht="120.75" customHeight="1" thickBot="1" x14ac:dyDescent="0.4">
      <c r="A15" s="70" t="s">
        <v>108</v>
      </c>
      <c r="B15" s="57" t="s">
        <v>78</v>
      </c>
      <c r="C15" s="71" t="s">
        <v>106</v>
      </c>
      <c r="D15" s="58" t="s">
        <v>79</v>
      </c>
      <c r="E15" s="59" t="s">
        <v>87</v>
      </c>
      <c r="F15" s="58" t="s">
        <v>27</v>
      </c>
      <c r="G15" s="58" t="s">
        <v>53</v>
      </c>
      <c r="H15" s="58" t="s">
        <v>52</v>
      </c>
      <c r="I15" s="60">
        <v>3206</v>
      </c>
      <c r="J15" s="60">
        <v>3366.3</v>
      </c>
      <c r="K15" s="58" t="s">
        <v>30</v>
      </c>
      <c r="L15" s="58" t="s">
        <v>54</v>
      </c>
      <c r="M15" s="61" t="s">
        <v>31</v>
      </c>
      <c r="N15" s="62" t="s">
        <v>32</v>
      </c>
      <c r="O15" s="62" t="s">
        <v>32</v>
      </c>
      <c r="P15" s="62" t="s">
        <v>32</v>
      </c>
      <c r="Q15" s="62" t="s">
        <v>32</v>
      </c>
      <c r="R15" s="62" t="s">
        <v>32</v>
      </c>
      <c r="S15" s="128" t="s">
        <v>33</v>
      </c>
      <c r="T15" s="62" t="s">
        <v>34</v>
      </c>
      <c r="U15" s="63" t="str">
        <f t="shared" si="0"/>
        <v>https://dati.anticorruzione.it/superset/dashboard/dettaglio_cig/?cig=B6396EB40C</v>
      </c>
    </row>
  </sheetData>
  <mergeCells count="4">
    <mergeCell ref="D1:I1"/>
    <mergeCell ref="D3:I3"/>
    <mergeCell ref="D4:I4"/>
    <mergeCell ref="D2:I2"/>
  </mergeCells>
  <hyperlinks>
    <hyperlink ref="Q5" r:id="rId1" xr:uid="{00000000-0004-0000-0200-000000000000}"/>
    <hyperlink ref="E6" r:id="rId2" xr:uid="{00000000-0004-0000-0200-000001000000}"/>
    <hyperlink ref="E7" r:id="rId3" xr:uid="{00000000-0004-0000-0200-000002000000}"/>
    <hyperlink ref="E10" r:id="rId4" xr:uid="{00000000-0004-0000-0200-000003000000}"/>
    <hyperlink ref="E9" r:id="rId5" xr:uid="{00000000-0004-0000-0200-000004000000}"/>
    <hyperlink ref="E11" r:id="rId6" xr:uid="{00000000-0004-0000-0200-000005000000}"/>
    <hyperlink ref="E8" r:id="rId7" xr:uid="{00000000-0004-0000-0200-000006000000}"/>
    <hyperlink ref="E12" r:id="rId8" xr:uid="{00000000-0004-0000-0200-000007000000}"/>
    <hyperlink ref="E13" r:id="rId9" xr:uid="{00000000-0004-0000-0200-000008000000}"/>
    <hyperlink ref="E15" r:id="rId10" xr:uid="{00000000-0004-0000-0200-000009000000}"/>
    <hyperlink ref="E14" r:id="rId11" xr:uid="{00000000-0004-0000-0200-00000A000000}"/>
    <hyperlink ref="A6" r:id="rId12" xr:uid="{00000000-0004-0000-0200-00000B000000}"/>
    <hyperlink ref="A8" r:id="rId13" xr:uid="{00000000-0004-0000-0200-00000C000000}"/>
    <hyperlink ref="A9" r:id="rId14" xr:uid="{00000000-0004-0000-0200-00000D000000}"/>
    <hyperlink ref="A10" r:id="rId15" xr:uid="{00000000-0004-0000-0200-00000E000000}"/>
    <hyperlink ref="A13" r:id="rId16" xr:uid="{00000000-0004-0000-0200-00000F000000}"/>
  </hyperlinks>
  <pageMargins left="0.39374999999999999" right="0.39374999999999999" top="0.39374999999999999" bottom="0" header="0.511811023622047" footer="0.511811023622047"/>
  <pageSetup paperSize="9" scale="22" fitToHeight="0" orientation="landscape" horizontalDpi="300" verticalDpi="300" r:id="rId17"/>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U11"/>
  <sheetViews>
    <sheetView topLeftCell="G1" zoomScale="60" zoomScaleNormal="60" workbookViewId="0">
      <selection activeCell="U6" sqref="U6"/>
    </sheetView>
  </sheetViews>
  <sheetFormatPr defaultColWidth="33.3984375" defaultRowHeight="13.85" x14ac:dyDescent="0.25"/>
  <cols>
    <col min="1" max="1" width="14.3984375" style="18" customWidth="1"/>
    <col min="2" max="2" width="23.69921875" style="2" customWidth="1"/>
    <col min="3" max="3" width="84.59765625" style="8" customWidth="1"/>
    <col min="4" max="4" width="28.09765625" style="2" customWidth="1"/>
    <col min="5" max="5" width="38.59765625" style="18" customWidth="1"/>
    <col min="6" max="6" width="44.3984375" style="9" customWidth="1"/>
    <col min="7" max="7" width="35.3984375" style="18" customWidth="1"/>
    <col min="8" max="8" width="25.296875" style="3" customWidth="1"/>
    <col min="9" max="9" width="27.8984375" style="3" customWidth="1"/>
    <col min="10" max="10" width="29.3984375" style="4" customWidth="1"/>
    <col min="11" max="12" width="34.3984375" style="2" customWidth="1"/>
    <col min="13" max="13" width="29.3984375" style="2" customWidth="1"/>
    <col min="14" max="14" width="35.69921875" style="2" customWidth="1"/>
    <col min="15" max="15" width="41.296875" style="2" customWidth="1"/>
    <col min="16" max="16" width="39.69921875" style="2" customWidth="1"/>
    <col min="17" max="17" width="38.69921875" style="2" customWidth="1"/>
    <col min="18" max="20" width="33.3984375" style="2"/>
    <col min="21" max="21" width="115" style="2" customWidth="1"/>
    <col min="22" max="16384" width="33.3984375" style="2"/>
  </cols>
  <sheetData>
    <row r="1" spans="1:21" ht="93.75" customHeight="1" x14ac:dyDescent="0.25">
      <c r="A1" s="11"/>
      <c r="B1" s="12"/>
      <c r="C1" s="95"/>
      <c r="D1" s="241" t="s">
        <v>22</v>
      </c>
      <c r="E1" s="242"/>
      <c r="F1" s="242"/>
      <c r="G1" s="242"/>
      <c r="H1" s="242"/>
      <c r="I1" s="243"/>
      <c r="J1" s="15"/>
      <c r="K1" s="16"/>
      <c r="L1" s="16"/>
      <c r="M1" s="16"/>
      <c r="N1" s="12"/>
      <c r="O1" s="12"/>
      <c r="P1" s="12"/>
      <c r="Q1" s="12"/>
      <c r="R1" s="12"/>
      <c r="S1" s="12"/>
      <c r="T1" s="12"/>
      <c r="U1" s="75"/>
    </row>
    <row r="2" spans="1:21" x14ac:dyDescent="0.25">
      <c r="A2" s="17"/>
      <c r="B2" s="18"/>
      <c r="C2" s="94"/>
      <c r="D2" s="94"/>
      <c r="F2" s="18"/>
      <c r="G2" s="19"/>
      <c r="K2" s="18"/>
      <c r="L2" s="18"/>
      <c r="M2" s="18"/>
      <c r="U2" s="54"/>
    </row>
    <row r="3" spans="1:21" ht="63.7" customHeight="1" x14ac:dyDescent="0.25">
      <c r="A3" s="17"/>
      <c r="C3" s="109"/>
      <c r="D3" s="245" t="s">
        <v>23</v>
      </c>
      <c r="E3" s="245"/>
      <c r="F3" s="245"/>
      <c r="G3" s="245"/>
      <c r="H3" s="245"/>
      <c r="I3" s="245"/>
      <c r="J3" s="5"/>
      <c r="K3" s="20"/>
      <c r="L3" s="20"/>
      <c r="M3" s="18"/>
      <c r="U3" s="54"/>
    </row>
    <row r="4" spans="1:21" ht="59.3" customHeight="1" x14ac:dyDescent="0.25">
      <c r="A4" s="17"/>
      <c r="D4" s="246" t="s">
        <v>125</v>
      </c>
      <c r="E4" s="246"/>
      <c r="F4" s="246"/>
      <c r="G4" s="246"/>
      <c r="H4" s="246"/>
      <c r="I4" s="246"/>
      <c r="K4" s="18"/>
      <c r="L4" s="18"/>
      <c r="M4" s="18"/>
      <c r="N4" s="21" t="s">
        <v>14</v>
      </c>
      <c r="O4" s="21" t="s">
        <v>16</v>
      </c>
      <c r="P4" s="21" t="s">
        <v>18</v>
      </c>
      <c r="Q4" s="21" t="s">
        <v>20</v>
      </c>
      <c r="U4" s="54"/>
    </row>
    <row r="5" spans="1:21" ht="60.4" thickBot="1" x14ac:dyDescent="0.3">
      <c r="A5" s="76" t="s">
        <v>0</v>
      </c>
      <c r="B5" s="77" t="s">
        <v>1</v>
      </c>
      <c r="C5" s="77" t="s">
        <v>2</v>
      </c>
      <c r="D5" s="77" t="s">
        <v>3</v>
      </c>
      <c r="E5" s="77" t="s">
        <v>4</v>
      </c>
      <c r="F5" s="77" t="s">
        <v>5</v>
      </c>
      <c r="G5" s="77" t="s">
        <v>6</v>
      </c>
      <c r="H5" s="78" t="s">
        <v>7</v>
      </c>
      <c r="I5" s="79" t="s">
        <v>8</v>
      </c>
      <c r="J5" s="79" t="s">
        <v>9</v>
      </c>
      <c r="K5" s="77" t="s">
        <v>10</v>
      </c>
      <c r="L5" s="77" t="s">
        <v>11</v>
      </c>
      <c r="M5" s="77" t="s">
        <v>12</v>
      </c>
      <c r="N5" s="88" t="s">
        <v>15</v>
      </c>
      <c r="O5" s="42" t="s">
        <v>17</v>
      </c>
      <c r="P5" s="42" t="s">
        <v>19</v>
      </c>
      <c r="Q5" s="89" t="s">
        <v>21</v>
      </c>
      <c r="R5" s="77" t="s">
        <v>13</v>
      </c>
      <c r="S5" s="77" t="s">
        <v>43</v>
      </c>
      <c r="T5" s="77" t="s">
        <v>44</v>
      </c>
      <c r="U5" s="120" t="s">
        <v>208</v>
      </c>
    </row>
    <row r="6" spans="1:21" s="82" customFormat="1" ht="94.6" customHeight="1" thickTop="1" x14ac:dyDescent="0.3">
      <c r="A6" s="92" t="s">
        <v>126</v>
      </c>
      <c r="B6" s="35" t="s">
        <v>78</v>
      </c>
      <c r="C6" s="34" t="s">
        <v>127</v>
      </c>
      <c r="D6" s="35" t="s">
        <v>79</v>
      </c>
      <c r="E6" s="80" t="s">
        <v>128</v>
      </c>
      <c r="F6" s="35" t="s">
        <v>27</v>
      </c>
      <c r="G6" s="35" t="s">
        <v>129</v>
      </c>
      <c r="H6" s="35" t="s">
        <v>130</v>
      </c>
      <c r="I6" s="81">
        <v>106555</v>
      </c>
      <c r="J6" s="81">
        <v>129997.1</v>
      </c>
      <c r="K6" s="35" t="s">
        <v>30</v>
      </c>
      <c r="L6" s="35" t="s">
        <v>54</v>
      </c>
      <c r="M6" s="35" t="s">
        <v>31</v>
      </c>
      <c r="N6" s="35" t="s">
        <v>32</v>
      </c>
      <c r="O6" s="35" t="s">
        <v>32</v>
      </c>
      <c r="P6" s="35" t="s">
        <v>32</v>
      </c>
      <c r="Q6" s="35" t="s">
        <v>32</v>
      </c>
      <c r="R6" s="35"/>
      <c r="S6" s="35" t="s">
        <v>59</v>
      </c>
      <c r="T6" s="30" t="s">
        <v>34</v>
      </c>
      <c r="U6" s="56" t="str">
        <f>HYPERLINK(CONCATENATE("https://dati.anticorruzione.it/superset/dashboard/dettaglio_cig/?cig=",A6),CONCATENATE("https://dati.anticorruzione.it/superset/dashboard/dettaglio_cig/?cig=",A6))</f>
        <v>https://dati.anticorruzione.it/superset/dashboard/dettaglio_cig/?cig=B64557F92C</v>
      </c>
    </row>
    <row r="7" spans="1:21" s="84" customFormat="1" ht="94.6" customHeight="1" x14ac:dyDescent="0.3">
      <c r="A7" s="64" t="s">
        <v>131</v>
      </c>
      <c r="B7" s="30" t="s">
        <v>78</v>
      </c>
      <c r="C7" s="28" t="s">
        <v>132</v>
      </c>
      <c r="D7" s="30" t="s">
        <v>79</v>
      </c>
      <c r="E7" s="86" t="s">
        <v>133</v>
      </c>
      <c r="F7" s="30" t="s">
        <v>27</v>
      </c>
      <c r="G7" s="30" t="s">
        <v>134</v>
      </c>
      <c r="H7" s="30" t="s">
        <v>135</v>
      </c>
      <c r="I7" s="83">
        <v>106550</v>
      </c>
      <c r="J7" s="83">
        <v>129991</v>
      </c>
      <c r="K7" s="30" t="s">
        <v>30</v>
      </c>
      <c r="L7" s="30" t="s">
        <v>54</v>
      </c>
      <c r="M7" s="30" t="s">
        <v>31</v>
      </c>
      <c r="N7" s="30" t="s">
        <v>32</v>
      </c>
      <c r="O7" s="30" t="s">
        <v>32</v>
      </c>
      <c r="P7" s="30" t="s">
        <v>32</v>
      </c>
      <c r="Q7" s="30" t="s">
        <v>32</v>
      </c>
      <c r="R7" s="30"/>
      <c r="S7" s="30" t="s">
        <v>59</v>
      </c>
      <c r="T7" s="30" t="s">
        <v>34</v>
      </c>
      <c r="U7" s="56" t="str">
        <f t="shared" ref="U7:U11" si="0">HYPERLINK(CONCATENATE("https://dati.anticorruzione.it/superset/dashboard/dettaglio_cig/?cig=",A7),CONCATENATE("https://dati.anticorruzione.it/superset/dashboard/dettaglio_cig/?cig=",A7))</f>
        <v>https://dati.anticorruzione.it/superset/dashboard/dettaglio_cig/?cig=B645EF8A58</v>
      </c>
    </row>
    <row r="8" spans="1:21" s="82" customFormat="1" ht="94.6" customHeight="1" x14ac:dyDescent="0.3">
      <c r="A8" s="64" t="s">
        <v>136</v>
      </c>
      <c r="B8" s="30" t="s">
        <v>78</v>
      </c>
      <c r="C8" s="28" t="s">
        <v>137</v>
      </c>
      <c r="D8" s="30" t="s">
        <v>79</v>
      </c>
      <c r="E8" s="86" t="s">
        <v>138</v>
      </c>
      <c r="F8" s="30" t="s">
        <v>27</v>
      </c>
      <c r="G8" s="30" t="s">
        <v>139</v>
      </c>
      <c r="H8" s="30" t="s">
        <v>140</v>
      </c>
      <c r="I8" s="83">
        <v>615</v>
      </c>
      <c r="J8" s="83">
        <v>750.3</v>
      </c>
      <c r="K8" s="30" t="s">
        <v>30</v>
      </c>
      <c r="L8" s="30" t="s">
        <v>54</v>
      </c>
      <c r="M8" s="30" t="s">
        <v>31</v>
      </c>
      <c r="N8" s="30" t="s">
        <v>32</v>
      </c>
      <c r="O8" s="30" t="s">
        <v>32</v>
      </c>
      <c r="P8" s="30" t="s">
        <v>32</v>
      </c>
      <c r="Q8" s="30" t="s">
        <v>32</v>
      </c>
      <c r="R8" s="30"/>
      <c r="S8" s="30" t="s">
        <v>33</v>
      </c>
      <c r="T8" s="30" t="s">
        <v>34</v>
      </c>
      <c r="U8" s="56" t="str">
        <f t="shared" si="0"/>
        <v>https://dati.anticorruzione.it/superset/dashboard/dettaglio_cig/?cig=B6535CA0D7</v>
      </c>
    </row>
    <row r="9" spans="1:21" ht="94.6" customHeight="1" x14ac:dyDescent="0.25">
      <c r="A9" s="64" t="s">
        <v>141</v>
      </c>
      <c r="B9" s="30" t="s">
        <v>78</v>
      </c>
      <c r="C9" s="28" t="s">
        <v>142</v>
      </c>
      <c r="D9" s="30" t="s">
        <v>79</v>
      </c>
      <c r="E9" s="86" t="s">
        <v>143</v>
      </c>
      <c r="F9" s="30" t="s">
        <v>27</v>
      </c>
      <c r="G9" s="30" t="s">
        <v>144</v>
      </c>
      <c r="H9" s="30" t="s">
        <v>145</v>
      </c>
      <c r="I9" s="83">
        <v>52456</v>
      </c>
      <c r="J9" s="83">
        <v>63996.32</v>
      </c>
      <c r="K9" s="30" t="s">
        <v>30</v>
      </c>
      <c r="L9" s="30" t="s">
        <v>54</v>
      </c>
      <c r="M9" s="30" t="s">
        <v>31</v>
      </c>
      <c r="N9" s="30" t="s">
        <v>32</v>
      </c>
      <c r="O9" s="30" t="s">
        <v>32</v>
      </c>
      <c r="P9" s="30" t="s">
        <v>32</v>
      </c>
      <c r="Q9" s="30" t="s">
        <v>32</v>
      </c>
      <c r="R9" s="30"/>
      <c r="S9" s="30" t="s">
        <v>59</v>
      </c>
      <c r="T9" s="30" t="s">
        <v>34</v>
      </c>
      <c r="U9" s="56" t="str">
        <f t="shared" si="0"/>
        <v>https://dati.anticorruzione.it/superset/dashboard/dettaglio_cig/?cig=B658C70201</v>
      </c>
    </row>
    <row r="10" spans="1:21" ht="94.6" customHeight="1" x14ac:dyDescent="0.25">
      <c r="A10" s="64" t="s">
        <v>146</v>
      </c>
      <c r="B10" s="30" t="s">
        <v>78</v>
      </c>
      <c r="C10" s="28" t="s">
        <v>147</v>
      </c>
      <c r="D10" s="30" t="s">
        <v>79</v>
      </c>
      <c r="E10" s="86" t="s">
        <v>148</v>
      </c>
      <c r="F10" s="30" t="s">
        <v>27</v>
      </c>
      <c r="G10" s="30" t="s">
        <v>149</v>
      </c>
      <c r="H10" s="30" t="s">
        <v>150</v>
      </c>
      <c r="I10" s="83">
        <v>138800</v>
      </c>
      <c r="J10" s="83">
        <v>169366</v>
      </c>
      <c r="K10" s="30" t="s">
        <v>30</v>
      </c>
      <c r="L10" s="30" t="s">
        <v>54</v>
      </c>
      <c r="M10" s="30" t="s">
        <v>31</v>
      </c>
      <c r="N10" s="30" t="s">
        <v>32</v>
      </c>
      <c r="O10" s="30" t="s">
        <v>32</v>
      </c>
      <c r="P10" s="30" t="s">
        <v>32</v>
      </c>
      <c r="Q10" s="30" t="s">
        <v>32</v>
      </c>
      <c r="R10" s="30"/>
      <c r="S10" s="30" t="s">
        <v>34</v>
      </c>
      <c r="T10" s="30" t="s">
        <v>34</v>
      </c>
      <c r="U10" s="56" t="str">
        <f t="shared" si="0"/>
        <v>https://dati.anticorruzione.it/superset/dashboard/dettaglio_cig/?cig=B66FCD6513</v>
      </c>
    </row>
    <row r="11" spans="1:21" ht="94.6" customHeight="1" thickBot="1" x14ac:dyDescent="0.3">
      <c r="A11" s="70" t="s">
        <v>151</v>
      </c>
      <c r="B11" s="58" t="s">
        <v>152</v>
      </c>
      <c r="C11" s="71" t="s">
        <v>153</v>
      </c>
      <c r="D11" s="58" t="s">
        <v>79</v>
      </c>
      <c r="E11" s="93" t="s">
        <v>154</v>
      </c>
      <c r="F11" s="58" t="s">
        <v>27</v>
      </c>
      <c r="G11" s="58" t="s">
        <v>155</v>
      </c>
      <c r="H11" s="58" t="s">
        <v>156</v>
      </c>
      <c r="I11" s="85">
        <v>3206</v>
      </c>
      <c r="J11" s="85">
        <v>3911.3199999999997</v>
      </c>
      <c r="K11" s="58" t="s">
        <v>30</v>
      </c>
      <c r="L11" s="58" t="s">
        <v>54</v>
      </c>
      <c r="M11" s="58" t="s">
        <v>31</v>
      </c>
      <c r="N11" s="58" t="s">
        <v>32</v>
      </c>
      <c r="O11" s="58" t="s">
        <v>32</v>
      </c>
      <c r="P11" s="58" t="s">
        <v>32</v>
      </c>
      <c r="Q11" s="58" t="s">
        <v>32</v>
      </c>
      <c r="R11" s="58"/>
      <c r="S11" s="58" t="s">
        <v>33</v>
      </c>
      <c r="T11" s="58" t="s">
        <v>34</v>
      </c>
      <c r="U11" s="63" t="str">
        <f t="shared" si="0"/>
        <v>https://dati.anticorruzione.it/superset/dashboard/dettaglio_cig/?cig=B6785BF06E</v>
      </c>
    </row>
  </sheetData>
  <mergeCells count="3">
    <mergeCell ref="D1:I1"/>
    <mergeCell ref="D3:I3"/>
    <mergeCell ref="D4:I4"/>
  </mergeCells>
  <hyperlinks>
    <hyperlink ref="Q5" r:id="rId1" xr:uid="{00000000-0004-0000-0300-000000000000}"/>
    <hyperlink ref="E6" r:id="rId2" xr:uid="{00000000-0004-0000-0300-000001000000}"/>
    <hyperlink ref="E7" r:id="rId3" xr:uid="{00000000-0004-0000-0300-000002000000}"/>
    <hyperlink ref="E8" r:id="rId4" xr:uid="{00000000-0004-0000-0300-000003000000}"/>
    <hyperlink ref="E9" r:id="rId5" xr:uid="{00000000-0004-0000-0300-000004000000}"/>
    <hyperlink ref="E10" r:id="rId6" xr:uid="{00000000-0004-0000-0300-000005000000}"/>
    <hyperlink ref="E11" r:id="rId7" xr:uid="{00000000-0004-0000-0300-000006000000}"/>
  </hyperlinks>
  <pageMargins left="0.70866141732283472" right="0.70866141732283472" top="0.74803149606299213" bottom="0.74803149606299213" header="0.31496062992125984" footer="0.31496062992125984"/>
  <pageSetup paperSize="9" scale="35" orientation="landscape"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D14"/>
  <sheetViews>
    <sheetView topLeftCell="A7" zoomScale="70" zoomScaleNormal="70" workbookViewId="0">
      <selection activeCell="U6" sqref="U6"/>
    </sheetView>
  </sheetViews>
  <sheetFormatPr defaultColWidth="33.3984375" defaultRowHeight="13.85" x14ac:dyDescent="0.25"/>
  <cols>
    <col min="1" max="1" width="14.3984375" style="18" customWidth="1"/>
    <col min="2" max="2" width="23.69921875" style="2" customWidth="1"/>
    <col min="3" max="3" width="84.59765625" style="8" customWidth="1"/>
    <col min="4" max="4" width="28.09765625" style="2" customWidth="1"/>
    <col min="5" max="5" width="38.59765625" style="18" customWidth="1"/>
    <col min="6" max="6" width="44.3984375" style="9" customWidth="1"/>
    <col min="7" max="7" width="35.3984375" style="18" customWidth="1"/>
    <col min="8" max="8" width="25.296875" style="3" customWidth="1"/>
    <col min="9" max="9" width="27.8984375" style="3" customWidth="1"/>
    <col min="10" max="10" width="29.3984375" style="4" customWidth="1"/>
    <col min="11" max="12" width="34.3984375" style="2" customWidth="1"/>
    <col min="13" max="13" width="29.3984375" style="2" customWidth="1"/>
    <col min="14" max="14" width="35.69921875" style="2" customWidth="1"/>
    <col min="15" max="15" width="41.296875" style="2" customWidth="1"/>
    <col min="16" max="16" width="39.69921875" style="2" customWidth="1"/>
    <col min="17" max="17" width="38.69921875" style="2" customWidth="1"/>
    <col min="18" max="20" width="33.3984375" style="2" customWidth="1"/>
    <col min="21" max="21" width="74.8984375" style="2" customWidth="1"/>
    <col min="22" max="16384" width="33.3984375" style="2"/>
  </cols>
  <sheetData>
    <row r="1" spans="1:30" ht="93.75" customHeight="1" x14ac:dyDescent="0.25">
      <c r="A1" s="11"/>
      <c r="B1" s="12"/>
      <c r="C1" s="95"/>
      <c r="D1" s="241" t="s">
        <v>22</v>
      </c>
      <c r="E1" s="242"/>
      <c r="F1" s="242"/>
      <c r="G1" s="242"/>
      <c r="H1" s="242"/>
      <c r="I1" s="243"/>
      <c r="J1" s="15"/>
      <c r="K1" s="16"/>
      <c r="L1" s="16"/>
      <c r="M1" s="16"/>
      <c r="N1" s="12"/>
      <c r="O1" s="12"/>
      <c r="P1" s="12"/>
      <c r="Q1" s="12"/>
      <c r="R1" s="12"/>
      <c r="S1" s="12"/>
      <c r="T1" s="12"/>
      <c r="U1" s="75"/>
    </row>
    <row r="2" spans="1:30" x14ac:dyDescent="0.25">
      <c r="A2" s="17"/>
      <c r="B2" s="18"/>
      <c r="C2" s="94"/>
      <c r="D2" s="94"/>
      <c r="F2" s="18"/>
      <c r="G2" s="19"/>
      <c r="K2" s="18"/>
      <c r="L2" s="18"/>
      <c r="M2" s="18"/>
      <c r="U2" s="54"/>
    </row>
    <row r="3" spans="1:30" ht="63.7" customHeight="1" x14ac:dyDescent="0.25">
      <c r="A3" s="17"/>
      <c r="C3" s="109"/>
      <c r="D3" s="245" t="s">
        <v>23</v>
      </c>
      <c r="E3" s="245"/>
      <c r="F3" s="245"/>
      <c r="G3" s="245"/>
      <c r="H3" s="245"/>
      <c r="I3" s="245"/>
      <c r="J3" s="5"/>
      <c r="K3" s="20"/>
      <c r="L3" s="20"/>
      <c r="M3" s="18"/>
      <c r="U3" s="54"/>
    </row>
    <row r="4" spans="1:30" ht="74.25" customHeight="1" x14ac:dyDescent="0.25">
      <c r="A4" s="17"/>
      <c r="D4" s="246" t="s">
        <v>157</v>
      </c>
      <c r="E4" s="246"/>
      <c r="F4" s="246"/>
      <c r="G4" s="246"/>
      <c r="H4" s="246"/>
      <c r="I4" s="246"/>
      <c r="K4" s="18"/>
      <c r="L4" s="18"/>
      <c r="M4" s="18"/>
      <c r="N4" s="21" t="s">
        <v>14</v>
      </c>
      <c r="O4" s="21" t="s">
        <v>16</v>
      </c>
      <c r="P4" s="21" t="s">
        <v>18</v>
      </c>
      <c r="Q4" s="21" t="s">
        <v>20</v>
      </c>
      <c r="U4" s="54"/>
    </row>
    <row r="5" spans="1:30" ht="60.4" thickBot="1" x14ac:dyDescent="0.3">
      <c r="A5" s="76" t="s">
        <v>0</v>
      </c>
      <c r="B5" s="77" t="s">
        <v>1</v>
      </c>
      <c r="C5" s="77" t="s">
        <v>2</v>
      </c>
      <c r="D5" s="77" t="s">
        <v>3</v>
      </c>
      <c r="E5" s="77" t="s">
        <v>4</v>
      </c>
      <c r="F5" s="77" t="s">
        <v>5</v>
      </c>
      <c r="G5" s="77" t="s">
        <v>6</v>
      </c>
      <c r="H5" s="78" t="s">
        <v>7</v>
      </c>
      <c r="I5" s="79" t="s">
        <v>8</v>
      </c>
      <c r="J5" s="79" t="s">
        <v>9</v>
      </c>
      <c r="K5" s="77" t="s">
        <v>10</v>
      </c>
      <c r="L5" s="77" t="s">
        <v>11</v>
      </c>
      <c r="M5" s="77" t="s">
        <v>12</v>
      </c>
      <c r="N5" s="88" t="s">
        <v>15</v>
      </c>
      <c r="O5" s="42" t="s">
        <v>17</v>
      </c>
      <c r="P5" s="42" t="s">
        <v>19</v>
      </c>
      <c r="Q5" s="89" t="s">
        <v>21</v>
      </c>
      <c r="R5" s="77" t="s">
        <v>13</v>
      </c>
      <c r="S5" s="77" t="s">
        <v>43</v>
      </c>
      <c r="T5" s="91" t="s">
        <v>44</v>
      </c>
      <c r="U5" s="120" t="s">
        <v>208</v>
      </c>
    </row>
    <row r="6" spans="1:30" s="82" customFormat="1" ht="94.6" customHeight="1" thickTop="1" x14ac:dyDescent="0.25">
      <c r="A6" s="64" t="s">
        <v>158</v>
      </c>
      <c r="B6" s="35" t="s">
        <v>78</v>
      </c>
      <c r="C6" s="34" t="s">
        <v>159</v>
      </c>
      <c r="D6" s="35" t="s">
        <v>79</v>
      </c>
      <c r="E6" s="87" t="s">
        <v>160</v>
      </c>
      <c r="F6" s="35" t="s">
        <v>27</v>
      </c>
      <c r="G6" s="35" t="s">
        <v>161</v>
      </c>
      <c r="H6" s="35" t="s">
        <v>162</v>
      </c>
      <c r="I6" s="96">
        <v>21185.46</v>
      </c>
      <c r="J6" s="96">
        <v>25846.261199999997</v>
      </c>
      <c r="K6" s="35" t="s">
        <v>30</v>
      </c>
      <c r="L6" s="35" t="s">
        <v>54</v>
      </c>
      <c r="M6" s="35" t="s">
        <v>31</v>
      </c>
      <c r="N6" s="35" t="s">
        <v>32</v>
      </c>
      <c r="O6" s="35" t="s">
        <v>32</v>
      </c>
      <c r="P6" s="35" t="s">
        <v>32</v>
      </c>
      <c r="Q6" s="35" t="s">
        <v>32</v>
      </c>
      <c r="R6" s="35"/>
      <c r="S6" s="35" t="s">
        <v>33</v>
      </c>
      <c r="T6" s="117" t="s">
        <v>34</v>
      </c>
      <c r="U6" s="121" t="str">
        <f>HYPERLINK(CONCATENATE("https://dati.anticorruzione.it/superset/dashboard/dettaglio_cig/?cig=",A6),CONCATENATE("https://dati.anticorruzione.it/superset/dashboard/dettaglio_cig/?cig=",A6))</f>
        <v>https://dati.anticorruzione.it/superset/dashboard/dettaglio_cig/?cig=B6994EFCEE</v>
      </c>
      <c r="V6" s="2"/>
      <c r="W6" s="2"/>
      <c r="X6" s="2"/>
      <c r="Y6" s="2"/>
      <c r="Z6" s="2"/>
      <c r="AA6" s="2"/>
      <c r="AB6" s="2"/>
      <c r="AC6" s="2"/>
      <c r="AD6" s="2"/>
    </row>
    <row r="7" spans="1:30" s="84" customFormat="1" ht="94.6" customHeight="1" x14ac:dyDescent="0.25">
      <c r="A7" s="64" t="s">
        <v>163</v>
      </c>
      <c r="B7" s="30" t="s">
        <v>78</v>
      </c>
      <c r="C7" s="28" t="s">
        <v>164</v>
      </c>
      <c r="D7" s="30" t="s">
        <v>79</v>
      </c>
      <c r="E7" s="45" t="s">
        <v>165</v>
      </c>
      <c r="F7" s="30" t="s">
        <v>27</v>
      </c>
      <c r="G7" s="30" t="s">
        <v>166</v>
      </c>
      <c r="H7" s="30" t="s">
        <v>167</v>
      </c>
      <c r="I7" s="97">
        <v>86800</v>
      </c>
      <c r="J7" s="97">
        <v>91140</v>
      </c>
      <c r="K7" s="30" t="s">
        <v>30</v>
      </c>
      <c r="L7" s="30" t="s">
        <v>54</v>
      </c>
      <c r="M7" s="30" t="s">
        <v>31</v>
      </c>
      <c r="N7" s="30" t="s">
        <v>32</v>
      </c>
      <c r="O7" s="30" t="s">
        <v>32</v>
      </c>
      <c r="P7" s="30" t="s">
        <v>32</v>
      </c>
      <c r="Q7" s="30" t="s">
        <v>32</v>
      </c>
      <c r="R7" s="30"/>
      <c r="S7" s="30" t="s">
        <v>33</v>
      </c>
      <c r="T7" s="118" t="s">
        <v>34</v>
      </c>
      <c r="U7" s="121" t="str">
        <f t="shared" ref="U7:U14" si="0">HYPERLINK(CONCATENATE("https://dati.anticorruzione.it/superset/dashboard/dettaglio_cig/?cig=",A7),CONCATENATE("https://dati.anticorruzione.it/superset/dashboard/dettaglio_cig/?cig=",A7))</f>
        <v>https://dati.anticorruzione.it/superset/dashboard/dettaglio_cig/?cig=B6AD70AC40</v>
      </c>
      <c r="V7" s="2"/>
      <c r="W7" s="2"/>
      <c r="X7" s="2"/>
      <c r="Y7" s="2"/>
      <c r="Z7" s="2"/>
      <c r="AA7" s="2"/>
      <c r="AB7" s="2"/>
      <c r="AC7" s="2"/>
      <c r="AD7" s="2"/>
    </row>
    <row r="8" spans="1:30" s="82" customFormat="1" ht="94.6" customHeight="1" x14ac:dyDescent="0.25">
      <c r="A8" s="64" t="s">
        <v>168</v>
      </c>
      <c r="B8" s="30" t="s">
        <v>78</v>
      </c>
      <c r="C8" s="28" t="s">
        <v>169</v>
      </c>
      <c r="D8" s="30" t="s">
        <v>79</v>
      </c>
      <c r="E8" s="45" t="s">
        <v>170</v>
      </c>
      <c r="F8" s="30" t="s">
        <v>27</v>
      </c>
      <c r="G8" s="30" t="s">
        <v>171</v>
      </c>
      <c r="H8" s="30" t="s">
        <v>172</v>
      </c>
      <c r="I8" s="97">
        <v>615</v>
      </c>
      <c r="J8" s="97">
        <v>750.3</v>
      </c>
      <c r="K8" s="30" t="s">
        <v>30</v>
      </c>
      <c r="L8" s="30" t="s">
        <v>54</v>
      </c>
      <c r="M8" s="30" t="s">
        <v>31</v>
      </c>
      <c r="N8" s="30" t="s">
        <v>32</v>
      </c>
      <c r="O8" s="30" t="s">
        <v>32</v>
      </c>
      <c r="P8" s="30" t="s">
        <v>32</v>
      </c>
      <c r="Q8" s="30" t="s">
        <v>32</v>
      </c>
      <c r="R8" s="30"/>
      <c r="S8" s="30" t="s">
        <v>33</v>
      </c>
      <c r="T8" s="118" t="s">
        <v>34</v>
      </c>
      <c r="U8" s="121" t="str">
        <f t="shared" si="0"/>
        <v>https://dati.anticorruzione.it/superset/dashboard/dettaglio_cig/?cig=B6AD14BE57</v>
      </c>
      <c r="V8" s="2"/>
      <c r="W8" s="2"/>
      <c r="X8" s="2"/>
      <c r="Y8" s="2"/>
      <c r="Z8" s="2"/>
      <c r="AA8" s="2"/>
      <c r="AB8" s="2"/>
      <c r="AC8" s="2"/>
      <c r="AD8" s="2"/>
    </row>
    <row r="9" spans="1:30" ht="94.6" customHeight="1" x14ac:dyDescent="0.25">
      <c r="A9" s="64" t="s">
        <v>173</v>
      </c>
      <c r="B9" s="30" t="s">
        <v>78</v>
      </c>
      <c r="C9" s="28" t="s">
        <v>174</v>
      </c>
      <c r="D9" s="30" t="s">
        <v>79</v>
      </c>
      <c r="E9" s="45" t="s">
        <v>175</v>
      </c>
      <c r="F9" s="30" t="s">
        <v>27</v>
      </c>
      <c r="G9" s="30" t="s">
        <v>176</v>
      </c>
      <c r="H9" s="30" t="s">
        <v>177</v>
      </c>
      <c r="I9" s="97">
        <v>47100</v>
      </c>
      <c r="J9" s="97">
        <v>57462</v>
      </c>
      <c r="K9" s="30" t="s">
        <v>30</v>
      </c>
      <c r="L9" s="30" t="s">
        <v>54</v>
      </c>
      <c r="M9" s="30" t="s">
        <v>31</v>
      </c>
      <c r="N9" s="30" t="s">
        <v>32</v>
      </c>
      <c r="O9" s="30" t="s">
        <v>32</v>
      </c>
      <c r="P9" s="30" t="s">
        <v>32</v>
      </c>
      <c r="Q9" s="30" t="s">
        <v>32</v>
      </c>
      <c r="R9" s="30"/>
      <c r="S9" s="30" t="s">
        <v>33</v>
      </c>
      <c r="T9" s="118" t="s">
        <v>34</v>
      </c>
      <c r="U9" s="121" t="str">
        <f t="shared" si="0"/>
        <v>https://dati.anticorruzione.it/superset/dashboard/dettaglio_cig/?cig=B6ADE3675F</v>
      </c>
    </row>
    <row r="10" spans="1:30" ht="94.6" customHeight="1" x14ac:dyDescent="0.25">
      <c r="A10" s="64" t="s">
        <v>178</v>
      </c>
      <c r="B10" s="30" t="s">
        <v>78</v>
      </c>
      <c r="C10" s="98" t="s">
        <v>164</v>
      </c>
      <c r="D10" s="30" t="s">
        <v>79</v>
      </c>
      <c r="E10" s="45" t="s">
        <v>179</v>
      </c>
      <c r="F10" s="30" t="s">
        <v>27</v>
      </c>
      <c r="G10" s="30" t="s">
        <v>180</v>
      </c>
      <c r="H10" s="30" t="s">
        <v>46</v>
      </c>
      <c r="I10" s="97">
        <v>21868</v>
      </c>
      <c r="J10" s="97">
        <v>26678.959999999999</v>
      </c>
      <c r="K10" s="30" t="s">
        <v>30</v>
      </c>
      <c r="L10" s="30" t="s">
        <v>54</v>
      </c>
      <c r="M10" s="30" t="s">
        <v>31</v>
      </c>
      <c r="N10" s="30" t="s">
        <v>32</v>
      </c>
      <c r="O10" s="30" t="s">
        <v>32</v>
      </c>
      <c r="P10" s="30" t="s">
        <v>32</v>
      </c>
      <c r="Q10" s="30" t="s">
        <v>32</v>
      </c>
      <c r="R10" s="30"/>
      <c r="S10" s="30" t="s">
        <v>33</v>
      </c>
      <c r="T10" s="118" t="s">
        <v>34</v>
      </c>
      <c r="U10" s="121" t="str">
        <f t="shared" si="0"/>
        <v>https://dati.anticorruzione.it/superset/dashboard/dettaglio_cig/?cig=B6DA79DF3B</v>
      </c>
    </row>
    <row r="11" spans="1:30" ht="94.6" customHeight="1" x14ac:dyDescent="0.25">
      <c r="A11" s="64" t="s">
        <v>181</v>
      </c>
      <c r="B11" s="30" t="s">
        <v>78</v>
      </c>
      <c r="C11" s="28" t="s">
        <v>182</v>
      </c>
      <c r="D11" s="30" t="s">
        <v>79</v>
      </c>
      <c r="E11" s="45" t="s">
        <v>183</v>
      </c>
      <c r="F11" s="30" t="s">
        <v>27</v>
      </c>
      <c r="G11" s="30" t="s">
        <v>184</v>
      </c>
      <c r="H11" s="30" t="s">
        <v>185</v>
      </c>
      <c r="I11" s="97">
        <v>52274</v>
      </c>
      <c r="J11" s="97">
        <v>63774.28</v>
      </c>
      <c r="K11" s="30" t="s">
        <v>30</v>
      </c>
      <c r="L11" s="30" t="s">
        <v>186</v>
      </c>
      <c r="M11" s="30" t="s">
        <v>31</v>
      </c>
      <c r="N11" s="30" t="s">
        <v>32</v>
      </c>
      <c r="O11" s="30" t="s">
        <v>32</v>
      </c>
      <c r="P11" s="30" t="s">
        <v>32</v>
      </c>
      <c r="Q11" s="30" t="s">
        <v>32</v>
      </c>
      <c r="R11" s="30"/>
      <c r="S11" s="30" t="s">
        <v>33</v>
      </c>
      <c r="T11" s="118" t="s">
        <v>34</v>
      </c>
      <c r="U11" s="121" t="str">
        <f t="shared" si="0"/>
        <v>https://dati.anticorruzione.it/superset/dashboard/dettaglio_cig/?cig=B6D3ED6833</v>
      </c>
    </row>
    <row r="12" spans="1:30" ht="43.2" x14ac:dyDescent="0.25">
      <c r="A12" s="64" t="s">
        <v>187</v>
      </c>
      <c r="B12" s="30" t="s">
        <v>78</v>
      </c>
      <c r="C12" s="98" t="s">
        <v>188</v>
      </c>
      <c r="D12" s="30" t="s">
        <v>79</v>
      </c>
      <c r="E12" s="45" t="s">
        <v>189</v>
      </c>
      <c r="F12" s="30" t="s">
        <v>27</v>
      </c>
      <c r="G12" s="30" t="s">
        <v>190</v>
      </c>
      <c r="H12" s="30" t="s">
        <v>191</v>
      </c>
      <c r="I12" s="97">
        <v>135383.87</v>
      </c>
      <c r="J12" s="97">
        <v>165168.32999999999</v>
      </c>
      <c r="K12" s="30" t="s">
        <v>30</v>
      </c>
      <c r="L12" s="30" t="s">
        <v>54</v>
      </c>
      <c r="M12" s="30" t="s">
        <v>31</v>
      </c>
      <c r="N12" s="30" t="s">
        <v>32</v>
      </c>
      <c r="O12" s="30" t="s">
        <v>32</v>
      </c>
      <c r="P12" s="30" t="s">
        <v>32</v>
      </c>
      <c r="Q12" s="30" t="s">
        <v>32</v>
      </c>
      <c r="R12" s="30"/>
      <c r="S12" s="30" t="s">
        <v>33</v>
      </c>
      <c r="T12" s="118" t="s">
        <v>34</v>
      </c>
      <c r="U12" s="121" t="str">
        <f t="shared" si="0"/>
        <v>https://dati.anticorruzione.it/superset/dashboard/dettaglio_cig/?cig=B6D8B5F0DD</v>
      </c>
    </row>
    <row r="13" spans="1:30" ht="69.25" x14ac:dyDescent="0.25">
      <c r="A13" s="64" t="s">
        <v>192</v>
      </c>
      <c r="B13" s="30" t="s">
        <v>78</v>
      </c>
      <c r="C13" s="28" t="s">
        <v>193</v>
      </c>
      <c r="D13" s="30" t="s">
        <v>79</v>
      </c>
      <c r="E13" s="45" t="s">
        <v>194</v>
      </c>
      <c r="F13" s="30" t="s">
        <v>27</v>
      </c>
      <c r="G13" s="30" t="s">
        <v>155</v>
      </c>
      <c r="H13" s="30" t="s">
        <v>156</v>
      </c>
      <c r="I13" s="97">
        <f>1667*36</f>
        <v>60012</v>
      </c>
      <c r="J13" s="97">
        <f>I13*1.22</f>
        <v>73214.64</v>
      </c>
      <c r="K13" s="30" t="s">
        <v>30</v>
      </c>
      <c r="L13" s="30" t="s">
        <v>54</v>
      </c>
      <c r="M13" s="30" t="s">
        <v>31</v>
      </c>
      <c r="N13" s="30" t="s">
        <v>32</v>
      </c>
      <c r="O13" s="30" t="s">
        <v>32</v>
      </c>
      <c r="P13" s="30" t="s">
        <v>32</v>
      </c>
      <c r="Q13" s="30" t="s">
        <v>32</v>
      </c>
      <c r="R13" s="30"/>
      <c r="S13" s="30" t="s">
        <v>33</v>
      </c>
      <c r="T13" s="118" t="s">
        <v>34</v>
      </c>
      <c r="U13" s="121" t="str">
        <f t="shared" si="0"/>
        <v>https://dati.anticorruzione.it/superset/dashboard/dettaglio_cig/?cig=B701DB5783</v>
      </c>
    </row>
    <row r="14" spans="1:30" ht="42.1" thickBot="1" x14ac:dyDescent="0.3">
      <c r="A14" s="70" t="s">
        <v>195</v>
      </c>
      <c r="B14" s="58" t="s">
        <v>78</v>
      </c>
      <c r="C14" s="71" t="s">
        <v>196</v>
      </c>
      <c r="D14" s="58" t="s">
        <v>79</v>
      </c>
      <c r="E14" s="59" t="s">
        <v>197</v>
      </c>
      <c r="F14" s="58" t="s">
        <v>27</v>
      </c>
      <c r="G14" s="58" t="s">
        <v>198</v>
      </c>
      <c r="H14" s="58">
        <v>4911600288</v>
      </c>
      <c r="I14" s="99">
        <v>3264</v>
      </c>
      <c r="J14" s="99">
        <v>3982.08</v>
      </c>
      <c r="K14" s="58" t="s">
        <v>30</v>
      </c>
      <c r="L14" s="58" t="s">
        <v>54</v>
      </c>
      <c r="M14" s="58" t="s">
        <v>31</v>
      </c>
      <c r="N14" s="58" t="s">
        <v>32</v>
      </c>
      <c r="O14" s="58" t="s">
        <v>32</v>
      </c>
      <c r="P14" s="58" t="s">
        <v>32</v>
      </c>
      <c r="Q14" s="58" t="s">
        <v>32</v>
      </c>
      <c r="R14" s="58"/>
      <c r="S14" s="58" t="s">
        <v>33</v>
      </c>
      <c r="T14" s="119" t="s">
        <v>34</v>
      </c>
      <c r="U14" s="122" t="str">
        <f t="shared" si="0"/>
        <v>https://dati.anticorruzione.it/superset/dashboard/dettaglio_cig/?cig= B701B80543</v>
      </c>
    </row>
  </sheetData>
  <mergeCells count="3">
    <mergeCell ref="D1:I1"/>
    <mergeCell ref="D3:I3"/>
    <mergeCell ref="D4:I4"/>
  </mergeCells>
  <hyperlinks>
    <hyperlink ref="Q5" r:id="rId1" xr:uid="{00000000-0004-0000-0400-000000000000}"/>
    <hyperlink ref="E12" r:id="rId2" display="DTD 549 DEL 15/05/25" xr:uid="{00000000-0004-0000-0400-000001000000}"/>
    <hyperlink ref="E11" r:id="rId3" display="DTD 539 DEL 15/05/25" xr:uid="{00000000-0004-0000-0400-000002000000}"/>
    <hyperlink ref="E10" r:id="rId4" display="DTD 531 DEL 13/05/25" xr:uid="{00000000-0004-0000-0400-000003000000}"/>
    <hyperlink ref="E9" r:id="rId5" display="DTD 523 DEL 14/05/25" xr:uid="{00000000-0004-0000-0400-000004000000}"/>
    <hyperlink ref="E8" r:id="rId6" display="DTD 519 DEL 14/05/25" xr:uid="{00000000-0004-0000-0400-000005000000}"/>
    <hyperlink ref="E7" r:id="rId7" display="DTD 516 DEL 13/05/25" xr:uid="{00000000-0004-0000-0400-000006000000}"/>
    <hyperlink ref="E6" r:id="rId8" display="DTD 515 DEL 13/05/25" xr:uid="{00000000-0004-0000-0400-000007000000}"/>
    <hyperlink ref="E13" r:id="rId9" display="DTD 595 DEL 26/05/25" xr:uid="{00000000-0004-0000-0400-000008000000}"/>
    <hyperlink ref="E14" r:id="rId10" display="DTD 596 DEL 27/05/25" xr:uid="{00000000-0004-0000-0400-000009000000}"/>
  </hyperlinks>
  <pageMargins left="0.70866141732283472" right="0.70866141732283472" top="0.74803149606299213" bottom="0.74803149606299213" header="0.31496062992125984" footer="0.31496062992125984"/>
  <pageSetup paperSize="9" scale="35" orientation="landscape"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U6"/>
  <sheetViews>
    <sheetView topLeftCell="M1" zoomScale="70" zoomScaleNormal="70" workbookViewId="0">
      <selection activeCell="U5" sqref="U5"/>
    </sheetView>
  </sheetViews>
  <sheetFormatPr defaultColWidth="33.3984375" defaultRowHeight="13.85" x14ac:dyDescent="0.25"/>
  <cols>
    <col min="1" max="1" width="15.296875" style="18" customWidth="1"/>
    <col min="2" max="2" width="23.69921875" style="2" customWidth="1"/>
    <col min="3" max="3" width="84.59765625" style="8" customWidth="1"/>
    <col min="4" max="4" width="28.09765625" style="2" customWidth="1"/>
    <col min="5" max="5" width="38.59765625" style="18" customWidth="1"/>
    <col min="6" max="6" width="44.3984375" style="9" customWidth="1"/>
    <col min="7" max="7" width="35.3984375" style="18" customWidth="1"/>
    <col min="8" max="8" width="25.296875" style="3" customWidth="1"/>
    <col min="9" max="9" width="27.8984375" style="3" customWidth="1"/>
    <col min="10" max="10" width="29.3984375" style="4" customWidth="1"/>
    <col min="11" max="12" width="34.3984375" style="2" customWidth="1"/>
    <col min="13" max="13" width="29.3984375" style="2" customWidth="1"/>
    <col min="14" max="14" width="35.69921875" style="2" customWidth="1"/>
    <col min="15" max="15" width="41.296875" style="2" customWidth="1"/>
    <col min="16" max="16" width="39.69921875" style="2" customWidth="1"/>
    <col min="17" max="17" width="38.69921875" style="2" customWidth="1"/>
    <col min="18" max="20" width="33.3984375" style="2"/>
    <col min="21" max="21" width="70.69921875" style="2" customWidth="1"/>
    <col min="22" max="16384" width="33.3984375" style="2"/>
  </cols>
  <sheetData>
    <row r="1" spans="1:21" ht="93.75" customHeight="1" x14ac:dyDescent="0.25">
      <c r="A1" s="11"/>
      <c r="B1" s="12"/>
      <c r="C1" s="95"/>
      <c r="D1" s="241" t="s">
        <v>22</v>
      </c>
      <c r="E1" s="242"/>
      <c r="F1" s="242"/>
      <c r="G1" s="242"/>
      <c r="H1" s="242"/>
      <c r="I1" s="243"/>
      <c r="J1" s="15"/>
      <c r="K1" s="16"/>
      <c r="L1" s="16"/>
      <c r="M1" s="16"/>
      <c r="N1" s="12"/>
      <c r="O1" s="12"/>
      <c r="P1" s="12"/>
      <c r="Q1" s="12"/>
      <c r="R1" s="12"/>
      <c r="S1" s="12"/>
      <c r="T1" s="12"/>
      <c r="U1" s="75"/>
    </row>
    <row r="2" spans="1:21" ht="27" customHeight="1" x14ac:dyDescent="0.25">
      <c r="A2" s="17"/>
      <c r="B2" s="18"/>
      <c r="C2" s="94"/>
      <c r="D2" s="94"/>
      <c r="F2" s="18"/>
      <c r="G2" s="19"/>
      <c r="K2" s="18"/>
      <c r="L2" s="18"/>
      <c r="M2" s="18"/>
      <c r="U2" s="54"/>
    </row>
    <row r="3" spans="1:21" ht="63.7" customHeight="1" x14ac:dyDescent="0.25">
      <c r="A3" s="17"/>
      <c r="C3" s="109"/>
      <c r="D3" s="245" t="s">
        <v>23</v>
      </c>
      <c r="E3" s="245"/>
      <c r="F3" s="245"/>
      <c r="G3" s="245"/>
      <c r="H3" s="245"/>
      <c r="I3" s="245"/>
      <c r="J3" s="5"/>
      <c r="K3" s="20"/>
      <c r="L3" s="20"/>
      <c r="M3" s="18"/>
      <c r="U3" s="54"/>
    </row>
    <row r="4" spans="1:21" ht="61.5" customHeight="1" x14ac:dyDescent="0.25">
      <c r="A4" s="17"/>
      <c r="D4" s="246" t="s">
        <v>199</v>
      </c>
      <c r="E4" s="246"/>
      <c r="F4" s="246"/>
      <c r="G4" s="246"/>
      <c r="H4" s="246"/>
      <c r="I4" s="246"/>
      <c r="K4" s="18"/>
      <c r="L4" s="18"/>
      <c r="M4" s="18"/>
      <c r="N4" s="21" t="s">
        <v>14</v>
      </c>
      <c r="O4" s="21" t="s">
        <v>16</v>
      </c>
      <c r="P4" s="21" t="s">
        <v>18</v>
      </c>
      <c r="Q4" s="21" t="s">
        <v>20</v>
      </c>
      <c r="U4" s="54"/>
    </row>
    <row r="5" spans="1:21" ht="60.4" thickBot="1" x14ac:dyDescent="0.3">
      <c r="A5" s="76" t="s">
        <v>0</v>
      </c>
      <c r="B5" s="77" t="s">
        <v>1</v>
      </c>
      <c r="C5" s="77" t="s">
        <v>2</v>
      </c>
      <c r="D5" s="77" t="s">
        <v>3</v>
      </c>
      <c r="E5" s="77" t="s">
        <v>4</v>
      </c>
      <c r="F5" s="77" t="s">
        <v>5</v>
      </c>
      <c r="G5" s="77" t="s">
        <v>6</v>
      </c>
      <c r="H5" s="78" t="s">
        <v>7</v>
      </c>
      <c r="I5" s="79" t="s">
        <v>8</v>
      </c>
      <c r="J5" s="79" t="s">
        <v>9</v>
      </c>
      <c r="K5" s="77" t="s">
        <v>10</v>
      </c>
      <c r="L5" s="77" t="s">
        <v>11</v>
      </c>
      <c r="M5" s="77" t="s">
        <v>12</v>
      </c>
      <c r="N5" s="88" t="s">
        <v>15</v>
      </c>
      <c r="O5" s="42" t="s">
        <v>17</v>
      </c>
      <c r="P5" s="42" t="s">
        <v>19</v>
      </c>
      <c r="Q5" s="89" t="s">
        <v>21</v>
      </c>
      <c r="R5" s="77" t="s">
        <v>13</v>
      </c>
      <c r="S5" s="77" t="s">
        <v>43</v>
      </c>
      <c r="T5" s="91" t="s">
        <v>44</v>
      </c>
      <c r="U5" s="120" t="s">
        <v>208</v>
      </c>
    </row>
    <row r="6" spans="1:21" s="82" customFormat="1" ht="94.6" customHeight="1" thickTop="1" thickBot="1" x14ac:dyDescent="0.3">
      <c r="A6" s="70" t="s">
        <v>200</v>
      </c>
      <c r="B6" s="100" t="s">
        <v>78</v>
      </c>
      <c r="C6" s="101" t="s">
        <v>201</v>
      </c>
      <c r="D6" s="102" t="s">
        <v>79</v>
      </c>
      <c r="E6" s="103" t="s">
        <v>202</v>
      </c>
      <c r="F6" s="104" t="s">
        <v>27</v>
      </c>
      <c r="G6" s="104" t="s">
        <v>203</v>
      </c>
      <c r="H6" s="104">
        <v>2104340688</v>
      </c>
      <c r="I6" s="105">
        <v>11392.5</v>
      </c>
      <c r="J6" s="105">
        <v>13898.85</v>
      </c>
      <c r="K6" s="104" t="s">
        <v>30</v>
      </c>
      <c r="L6" s="104" t="s">
        <v>204</v>
      </c>
      <c r="M6" s="104" t="s">
        <v>32</v>
      </c>
      <c r="N6" s="104" t="s">
        <v>32</v>
      </c>
      <c r="O6" s="104" t="s">
        <v>32</v>
      </c>
      <c r="P6" s="104" t="s">
        <v>32</v>
      </c>
      <c r="Q6" s="104" t="s">
        <v>32</v>
      </c>
      <c r="R6" s="106"/>
      <c r="S6" s="102" t="s">
        <v>205</v>
      </c>
      <c r="T6" s="107" t="s">
        <v>34</v>
      </c>
      <c r="U6" s="122" t="str">
        <f>HYPERLINK(CONCATENATE("https://dati.anticorruzione.it/superset/dashboard/dettaglio_cig/?cig=",A6),CONCATENATE("https://dati.anticorruzione.it/superset/dashboard/dettaglio_cig/?cig=",A6))</f>
        <v>https://dati.anticorruzione.it/superset/dashboard/dettaglio_cig/?cig=B716BED5DC</v>
      </c>
    </row>
  </sheetData>
  <mergeCells count="3">
    <mergeCell ref="D1:I1"/>
    <mergeCell ref="D3:I3"/>
    <mergeCell ref="D4:I4"/>
  </mergeCells>
  <hyperlinks>
    <hyperlink ref="Q5" r:id="rId1" xr:uid="{00000000-0004-0000-0500-000000000000}"/>
    <hyperlink ref="E6" r:id="rId2" xr:uid="{00000000-0004-0000-0500-000001000000}"/>
  </hyperlinks>
  <pageMargins left="0.70866141732283472" right="0.70866141732283472" top="0.74803149606299213" bottom="0.74803149606299213" header="0.31496062992125984" footer="0.31496062992125984"/>
  <pageSetup paperSize="9" scale="25"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M9"/>
  <sheetViews>
    <sheetView zoomScale="70" zoomScaleNormal="70" workbookViewId="0">
      <selection activeCell="C1" sqref="C1:F1"/>
    </sheetView>
  </sheetViews>
  <sheetFormatPr defaultColWidth="33.3984375" defaultRowHeight="13.85" x14ac:dyDescent="0.25"/>
  <cols>
    <col min="1" max="1" width="20.8984375" style="137" bestFit="1" customWidth="1"/>
    <col min="2" max="2" width="32" style="23" customWidth="1"/>
    <col min="3" max="3" width="41.69921875" style="23" customWidth="1"/>
    <col min="4" max="4" width="33.8984375" style="23" customWidth="1"/>
    <col min="5" max="5" width="32.59765625" style="137" customWidth="1"/>
    <col min="6" max="6" width="38" style="23" customWidth="1"/>
    <col min="7" max="7" width="31.8984375" style="150" customWidth="1"/>
    <col min="8" max="8" width="20.8984375" style="151" customWidth="1"/>
    <col min="9" max="9" width="29.296875" style="151" customWidth="1"/>
    <col min="10" max="10" width="29.59765625" style="138" customWidth="1"/>
    <col min="11" max="12" width="31.8984375" style="23" customWidth="1"/>
    <col min="13" max="13" width="29.59765625" style="23" customWidth="1"/>
    <col min="14" max="14" width="41.8984375" style="23" customWidth="1"/>
    <col min="15" max="15" width="44.296875" style="23" customWidth="1"/>
    <col min="16" max="17" width="42.296875" style="23" customWidth="1"/>
    <col min="18" max="20" width="33.3984375" style="23"/>
    <col min="21" max="21" width="79" style="23" customWidth="1"/>
    <col min="22" max="16384" width="33.3984375" style="23"/>
  </cols>
  <sheetData>
    <row r="1" spans="1:39" ht="55.55" customHeight="1" x14ac:dyDescent="0.25">
      <c r="A1" s="164"/>
      <c r="B1" s="165"/>
      <c r="C1" s="252" t="s">
        <v>209</v>
      </c>
      <c r="D1" s="253"/>
      <c r="E1" s="253"/>
      <c r="F1" s="254"/>
      <c r="G1" s="166"/>
      <c r="H1" s="167"/>
      <c r="I1" s="167"/>
      <c r="J1" s="168"/>
      <c r="K1" s="169"/>
      <c r="L1" s="169"/>
      <c r="M1" s="169"/>
      <c r="N1" s="169"/>
      <c r="O1" s="169"/>
      <c r="P1" s="169"/>
      <c r="Q1" s="169"/>
      <c r="R1" s="165"/>
      <c r="S1" s="165"/>
      <c r="T1" s="165"/>
      <c r="U1" s="170"/>
    </row>
    <row r="2" spans="1:39" ht="32.299999999999997" customHeight="1" x14ac:dyDescent="0.25">
      <c r="A2" s="171"/>
      <c r="B2" s="137"/>
      <c r="C2" s="251"/>
      <c r="D2" s="251"/>
      <c r="F2" s="137"/>
      <c r="G2" s="172"/>
      <c r="H2" s="173"/>
      <c r="I2" s="173"/>
      <c r="K2" s="137"/>
      <c r="L2" s="137"/>
      <c r="M2" s="137"/>
      <c r="N2" s="137"/>
      <c r="O2" s="137"/>
      <c r="P2" s="137"/>
      <c r="Q2" s="137"/>
      <c r="U2" s="174"/>
    </row>
    <row r="3" spans="1:39" ht="40.6" customHeight="1" x14ac:dyDescent="0.25">
      <c r="A3" s="171"/>
      <c r="C3" s="255" t="s">
        <v>240</v>
      </c>
      <c r="D3" s="255"/>
      <c r="E3" s="255"/>
      <c r="F3" s="255"/>
      <c r="G3" s="137"/>
      <c r="H3" s="173"/>
      <c r="I3" s="173"/>
      <c r="J3" s="139"/>
      <c r="K3" s="175"/>
      <c r="L3" s="175"/>
      <c r="M3" s="137"/>
      <c r="N3" s="137"/>
      <c r="O3" s="137"/>
      <c r="P3" s="137"/>
      <c r="Q3" s="137"/>
      <c r="U3" s="174"/>
    </row>
    <row r="4" spans="1:39" ht="63" customHeight="1" x14ac:dyDescent="0.25">
      <c r="A4" s="171"/>
      <c r="C4" s="256" t="s">
        <v>206</v>
      </c>
      <c r="D4" s="256"/>
      <c r="E4" s="256"/>
      <c r="F4" s="256"/>
      <c r="G4" s="137"/>
      <c r="H4" s="173"/>
      <c r="I4" s="173"/>
      <c r="K4" s="137"/>
      <c r="L4" s="137"/>
      <c r="M4" s="137"/>
      <c r="N4" s="140" t="s">
        <v>14</v>
      </c>
      <c r="O4" s="140" t="s">
        <v>16</v>
      </c>
      <c r="P4" s="140" t="s">
        <v>18</v>
      </c>
      <c r="Q4" s="140" t="s">
        <v>20</v>
      </c>
      <c r="U4" s="174"/>
    </row>
    <row r="5" spans="1:39" ht="84.05" customHeight="1" thickBot="1" x14ac:dyDescent="0.3">
      <c r="A5" s="189" t="s">
        <v>0</v>
      </c>
      <c r="B5" s="141" t="s">
        <v>1</v>
      </c>
      <c r="C5" s="141" t="s">
        <v>2</v>
      </c>
      <c r="D5" s="141" t="s">
        <v>3</v>
      </c>
      <c r="E5" s="141" t="s">
        <v>4</v>
      </c>
      <c r="F5" s="141" t="s">
        <v>5</v>
      </c>
      <c r="G5" s="141" t="s">
        <v>6</v>
      </c>
      <c r="H5" s="142" t="s">
        <v>7</v>
      </c>
      <c r="I5" s="143" t="s">
        <v>8</v>
      </c>
      <c r="J5" s="143" t="s">
        <v>9</v>
      </c>
      <c r="K5" s="141" t="s">
        <v>10</v>
      </c>
      <c r="L5" s="141" t="s">
        <v>11</v>
      </c>
      <c r="M5" s="141" t="s">
        <v>12</v>
      </c>
      <c r="N5" s="144" t="s">
        <v>15</v>
      </c>
      <c r="O5" s="144" t="s">
        <v>17</v>
      </c>
      <c r="P5" s="144" t="s">
        <v>19</v>
      </c>
      <c r="Q5" s="145" t="s">
        <v>21</v>
      </c>
      <c r="R5" s="146" t="s">
        <v>13</v>
      </c>
      <c r="S5" s="39" t="s">
        <v>43</v>
      </c>
      <c r="T5" s="123" t="s">
        <v>44</v>
      </c>
      <c r="U5" s="91" t="s">
        <v>208</v>
      </c>
    </row>
    <row r="6" spans="1:39" s="84" customFormat="1" ht="39.049999999999997" customHeight="1" thickTop="1" x14ac:dyDescent="0.25">
      <c r="A6" s="186" t="s">
        <v>210</v>
      </c>
      <c r="B6" s="35" t="s">
        <v>78</v>
      </c>
      <c r="C6" s="33" t="s">
        <v>211</v>
      </c>
      <c r="D6" s="35" t="s">
        <v>212</v>
      </c>
      <c r="E6" s="33" t="s">
        <v>213</v>
      </c>
      <c r="F6" s="33" t="s">
        <v>214</v>
      </c>
      <c r="G6" s="33" t="s">
        <v>215</v>
      </c>
      <c r="H6" s="33" t="s">
        <v>216</v>
      </c>
      <c r="I6" s="160">
        <v>8850</v>
      </c>
      <c r="J6" s="187">
        <v>10797</v>
      </c>
      <c r="K6" s="33" t="s">
        <v>30</v>
      </c>
      <c r="L6" s="33" t="s">
        <v>204</v>
      </c>
      <c r="M6" s="188">
        <v>10797</v>
      </c>
      <c r="N6" s="161"/>
      <c r="O6" s="161"/>
      <c r="P6" s="161"/>
      <c r="Q6" s="161"/>
      <c r="R6" s="161"/>
      <c r="S6" s="33" t="s">
        <v>217</v>
      </c>
      <c r="T6" s="33" t="s">
        <v>218</v>
      </c>
      <c r="U6" s="199" t="str">
        <f>HYPERLINK(CONCATENATE("https://dati.anticorruzione.it/superset/dashboard/dettaglio_cig/?cig=",A6),CONCATENATE("https://dati.anticorruzione.it/superset/dashboard/dettaglio_cig/?cig=",A6))</f>
        <v>https://dati.anticorruzione.it/superset/dashboard/dettaglio_cig/?cig=B76E787FBE</v>
      </c>
      <c r="V6" s="23"/>
      <c r="W6" s="23"/>
      <c r="X6" s="23"/>
      <c r="Y6" s="23"/>
    </row>
    <row r="7" spans="1:39" s="84" customFormat="1" ht="39.049999999999997" customHeight="1" x14ac:dyDescent="0.25">
      <c r="A7" s="176" t="s">
        <v>219</v>
      </c>
      <c r="B7" s="30" t="s">
        <v>78</v>
      </c>
      <c r="C7" s="29" t="s">
        <v>220</v>
      </c>
      <c r="D7" s="30" t="s">
        <v>212</v>
      </c>
      <c r="E7" s="29" t="s">
        <v>221</v>
      </c>
      <c r="F7" s="29" t="s">
        <v>214</v>
      </c>
      <c r="G7" s="29" t="s">
        <v>222</v>
      </c>
      <c r="H7" s="29" t="s">
        <v>223</v>
      </c>
      <c r="I7" s="155">
        <v>29250</v>
      </c>
      <c r="J7" s="156">
        <v>38685</v>
      </c>
      <c r="K7" s="29" t="s">
        <v>30</v>
      </c>
      <c r="L7" s="152" t="s">
        <v>204</v>
      </c>
      <c r="M7" s="154"/>
      <c r="N7" s="152"/>
      <c r="O7" s="152"/>
      <c r="P7" s="152"/>
      <c r="Q7" s="152"/>
      <c r="R7" s="152"/>
      <c r="S7" s="29" t="s">
        <v>224</v>
      </c>
      <c r="T7" s="29" t="s">
        <v>218</v>
      </c>
      <c r="U7" s="177" t="str">
        <f t="shared" ref="U7:U9" si="0">HYPERLINK(CONCATENATE("https://dati.anticorruzione.it/superset/dashboard/dettaglio_cig/?cig=",A7),CONCATENATE("https://dati.anticorruzione.it/superset/dashboard/dettaglio_cig/?cig=",A7))</f>
        <v>https://dati.anticorruzione.it/superset/dashboard/dettaglio_cig/?cig=B7AD4706F2</v>
      </c>
      <c r="V7" s="23"/>
      <c r="W7" s="23"/>
      <c r="X7" s="23"/>
      <c r="Y7" s="23"/>
    </row>
    <row r="8" spans="1:39" s="163" customFormat="1" ht="39.049999999999997" customHeight="1" x14ac:dyDescent="0.35">
      <c r="A8" s="178" t="s">
        <v>225</v>
      </c>
      <c r="B8" s="30" t="s">
        <v>78</v>
      </c>
      <c r="C8" s="67" t="s">
        <v>226</v>
      </c>
      <c r="D8" s="67" t="s">
        <v>212</v>
      </c>
      <c r="E8" s="67" t="s">
        <v>229</v>
      </c>
      <c r="F8" s="67" t="s">
        <v>214</v>
      </c>
      <c r="G8" s="67" t="s">
        <v>176</v>
      </c>
      <c r="H8" s="67" t="s">
        <v>177</v>
      </c>
      <c r="I8" s="155">
        <v>9759</v>
      </c>
      <c r="J8" s="157">
        <v>11905.98</v>
      </c>
      <c r="K8" s="67" t="s">
        <v>30</v>
      </c>
      <c r="L8" s="152" t="s">
        <v>204</v>
      </c>
      <c r="M8" s="67" t="s">
        <v>32</v>
      </c>
      <c r="N8" s="67" t="s">
        <v>32</v>
      </c>
      <c r="O8" s="67" t="s">
        <v>32</v>
      </c>
      <c r="P8" s="67" t="s">
        <v>32</v>
      </c>
      <c r="Q8" s="67" t="s">
        <v>32</v>
      </c>
      <c r="R8" s="68"/>
      <c r="S8" s="67" t="s">
        <v>33</v>
      </c>
      <c r="T8" s="67" t="s">
        <v>34</v>
      </c>
      <c r="U8" s="177" t="str">
        <f t="shared" si="0"/>
        <v>https://dati.anticorruzione.it/superset/dashboard/dettaglio_cig/?cig=B79B326C58</v>
      </c>
      <c r="V8" s="23"/>
      <c r="W8" s="23"/>
      <c r="X8" s="23"/>
      <c r="Y8" s="23"/>
      <c r="Z8" s="116"/>
      <c r="AA8" s="116"/>
      <c r="AB8" s="116"/>
      <c r="AC8" s="116"/>
      <c r="AD8" s="116"/>
      <c r="AE8" s="116"/>
      <c r="AF8" s="116"/>
      <c r="AG8" s="116"/>
      <c r="AH8" s="116"/>
      <c r="AI8" s="116"/>
      <c r="AJ8" s="116"/>
      <c r="AK8" s="116"/>
      <c r="AL8" s="116"/>
      <c r="AM8" s="162"/>
    </row>
    <row r="9" spans="1:39" s="147" customFormat="1" ht="39.049999999999997" customHeight="1" thickBot="1" x14ac:dyDescent="0.3">
      <c r="A9" s="179" t="s">
        <v>227</v>
      </c>
      <c r="B9" s="100" t="s">
        <v>78</v>
      </c>
      <c r="C9" s="180" t="s">
        <v>228</v>
      </c>
      <c r="D9" s="180" t="s">
        <v>212</v>
      </c>
      <c r="E9" s="180" t="s">
        <v>230</v>
      </c>
      <c r="F9" s="180" t="s">
        <v>214</v>
      </c>
      <c r="G9" s="180" t="s">
        <v>176</v>
      </c>
      <c r="H9" s="180" t="s">
        <v>177</v>
      </c>
      <c r="I9" s="181">
        <v>24000</v>
      </c>
      <c r="J9" s="182">
        <f>I9*1.22</f>
        <v>29280</v>
      </c>
      <c r="K9" s="180" t="s">
        <v>30</v>
      </c>
      <c r="L9" s="183" t="s">
        <v>204</v>
      </c>
      <c r="M9" s="180" t="s">
        <v>32</v>
      </c>
      <c r="N9" s="180" t="s">
        <v>32</v>
      </c>
      <c r="O9" s="180" t="s">
        <v>32</v>
      </c>
      <c r="P9" s="180" t="s">
        <v>32</v>
      </c>
      <c r="Q9" s="180" t="s">
        <v>32</v>
      </c>
      <c r="R9" s="184"/>
      <c r="S9" s="180" t="s">
        <v>33</v>
      </c>
      <c r="T9" s="180" t="s">
        <v>34</v>
      </c>
      <c r="U9" s="185" t="str">
        <f t="shared" si="0"/>
        <v>https://dati.anticorruzione.it/superset/dashboard/dettaglio_cig/?cig=B7BA79875E</v>
      </c>
      <c r="V9" s="23"/>
      <c r="W9" s="23"/>
      <c r="X9" s="23"/>
      <c r="Y9" s="23"/>
      <c r="Z9" s="148"/>
      <c r="AA9" s="148"/>
      <c r="AB9" s="148"/>
      <c r="AC9" s="148"/>
      <c r="AD9" s="148"/>
      <c r="AE9" s="148"/>
      <c r="AF9" s="148"/>
      <c r="AG9" s="148"/>
      <c r="AH9" s="148"/>
      <c r="AI9" s="148"/>
      <c r="AJ9" s="148"/>
      <c r="AK9" s="148"/>
      <c r="AL9" s="148"/>
      <c r="AM9" s="149"/>
    </row>
  </sheetData>
  <mergeCells count="4">
    <mergeCell ref="C2:D2"/>
    <mergeCell ref="C1:F1"/>
    <mergeCell ref="C3:F3"/>
    <mergeCell ref="C4:F4"/>
  </mergeCells>
  <hyperlinks>
    <hyperlink ref="Q5"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U8"/>
  <sheetViews>
    <sheetView topLeftCell="Q3" zoomScale="70" zoomScaleNormal="70" workbookViewId="0">
      <selection activeCell="U7" sqref="U7"/>
    </sheetView>
  </sheetViews>
  <sheetFormatPr defaultColWidth="33.3984375" defaultRowHeight="13.85" x14ac:dyDescent="0.25"/>
  <cols>
    <col min="1" max="1" width="15" style="213" customWidth="1"/>
    <col min="2" max="2" width="30.8984375" style="214" customWidth="1"/>
    <col min="3" max="3" width="47" style="214" customWidth="1"/>
    <col min="4" max="4" width="31.09765625" style="214" customWidth="1"/>
    <col min="5" max="5" width="38.59765625" style="213" customWidth="1"/>
    <col min="6" max="6" width="34.69921875" style="214" customWidth="1"/>
    <col min="7" max="7" width="28.69921875" style="231" customWidth="1"/>
    <col min="8" max="8" width="20.3984375" style="296" customWidth="1"/>
    <col min="9" max="9" width="27.8984375" style="296" customWidth="1"/>
    <col min="10" max="10" width="27.69921875" style="274" customWidth="1"/>
    <col min="11" max="11" width="33" style="214" customWidth="1"/>
    <col min="12" max="12" width="32.3984375" style="214" customWidth="1"/>
    <col min="13" max="13" width="27.8984375" style="214" customWidth="1"/>
    <col min="14" max="14" width="40" style="214" customWidth="1"/>
    <col min="15" max="15" width="44.59765625" style="214" customWidth="1"/>
    <col min="16" max="16" width="44" style="214" customWidth="1"/>
    <col min="17" max="17" width="36.3984375" style="214" customWidth="1"/>
    <col min="18" max="18" width="33.3984375" style="214"/>
    <col min="19" max="19" width="24.59765625" style="214" customWidth="1"/>
    <col min="20" max="20" width="23.59765625" style="214" customWidth="1"/>
    <col min="21" max="21" width="75.69921875" style="214" customWidth="1"/>
    <col min="22" max="16384" width="33.3984375" style="214"/>
  </cols>
  <sheetData>
    <row r="1" spans="1:21" ht="68.3" customHeight="1" x14ac:dyDescent="0.25">
      <c r="A1" s="264"/>
      <c r="B1" s="265"/>
      <c r="C1" s="266" t="s">
        <v>209</v>
      </c>
      <c r="D1" s="267"/>
      <c r="E1" s="267"/>
      <c r="F1" s="267"/>
      <c r="G1" s="268"/>
      <c r="H1" s="269"/>
      <c r="I1" s="269"/>
      <c r="J1" s="270"/>
      <c r="K1" s="271"/>
      <c r="L1" s="271"/>
      <c r="M1" s="271"/>
      <c r="N1" s="271"/>
      <c r="O1" s="271"/>
      <c r="P1" s="271"/>
      <c r="Q1" s="265"/>
      <c r="R1" s="265"/>
      <c r="S1" s="265"/>
      <c r="T1" s="265"/>
      <c r="U1" s="272"/>
    </row>
    <row r="2" spans="1:21" ht="28.55" customHeight="1" x14ac:dyDescent="0.25">
      <c r="A2" s="273"/>
      <c r="B2" s="213"/>
      <c r="C2" s="262"/>
      <c r="D2" s="262"/>
      <c r="F2" s="213"/>
      <c r="G2" s="215"/>
      <c r="H2" s="216"/>
      <c r="I2" s="216"/>
      <c r="K2" s="213"/>
      <c r="L2" s="213"/>
      <c r="M2" s="213"/>
      <c r="N2" s="213"/>
      <c r="O2" s="213"/>
      <c r="P2" s="213"/>
      <c r="U2" s="275"/>
    </row>
    <row r="3" spans="1:21" ht="39.049999999999997" customHeight="1" x14ac:dyDescent="0.25">
      <c r="A3" s="273"/>
      <c r="C3" s="217" t="s">
        <v>23</v>
      </c>
      <c r="D3" s="217"/>
      <c r="G3" s="213"/>
      <c r="H3" s="216"/>
      <c r="I3" s="216"/>
      <c r="J3" s="276"/>
      <c r="K3" s="218"/>
      <c r="L3" s="218"/>
      <c r="M3" s="213"/>
      <c r="N3" s="213"/>
      <c r="O3" s="213"/>
      <c r="P3" s="213"/>
      <c r="U3" s="275"/>
    </row>
    <row r="4" spans="1:21" ht="43.2" x14ac:dyDescent="0.25">
      <c r="A4" s="273"/>
      <c r="C4" s="263" t="s">
        <v>207</v>
      </c>
      <c r="D4" s="263"/>
      <c r="G4" s="213"/>
      <c r="H4" s="216"/>
      <c r="I4" s="216"/>
      <c r="K4" s="213"/>
      <c r="L4" s="213"/>
      <c r="M4" s="213"/>
      <c r="N4" s="219" t="s">
        <v>14</v>
      </c>
      <c r="O4" s="219" t="s">
        <v>16</v>
      </c>
      <c r="P4" s="219" t="s">
        <v>18</v>
      </c>
      <c r="Q4" s="219" t="s">
        <v>20</v>
      </c>
      <c r="U4" s="275"/>
    </row>
    <row r="5" spans="1:21" ht="78.8" customHeight="1" thickBot="1" x14ac:dyDescent="0.3">
      <c r="A5" s="305" t="s">
        <v>0</v>
      </c>
      <c r="B5" s="221" t="s">
        <v>1</v>
      </c>
      <c r="C5" s="221" t="s">
        <v>2</v>
      </c>
      <c r="D5" s="221" t="s">
        <v>3</v>
      </c>
      <c r="E5" s="221" t="s">
        <v>4</v>
      </c>
      <c r="F5" s="221" t="s">
        <v>5</v>
      </c>
      <c r="G5" s="221" t="s">
        <v>6</v>
      </c>
      <c r="H5" s="222" t="s">
        <v>7</v>
      </c>
      <c r="I5" s="223" t="s">
        <v>8</v>
      </c>
      <c r="J5" s="223" t="s">
        <v>9</v>
      </c>
      <c r="K5" s="221" t="s">
        <v>10</v>
      </c>
      <c r="L5" s="221" t="s">
        <v>11</v>
      </c>
      <c r="M5" s="221" t="s">
        <v>12</v>
      </c>
      <c r="N5" s="224" t="s">
        <v>15</v>
      </c>
      <c r="O5" s="224" t="s">
        <v>17</v>
      </c>
      <c r="P5" s="224" t="s">
        <v>19</v>
      </c>
      <c r="Q5" s="225" t="s">
        <v>21</v>
      </c>
      <c r="R5" s="306" t="s">
        <v>13</v>
      </c>
      <c r="S5" s="307" t="s">
        <v>43</v>
      </c>
      <c r="T5" s="308" t="s">
        <v>44</v>
      </c>
      <c r="U5" s="309" t="s">
        <v>208</v>
      </c>
    </row>
    <row r="6" spans="1:21" ht="39.75" customHeight="1" thickTop="1" x14ac:dyDescent="0.25">
      <c r="A6" s="297" t="s">
        <v>232</v>
      </c>
      <c r="B6" s="298" t="s">
        <v>78</v>
      </c>
      <c r="C6" s="299" t="s">
        <v>241</v>
      </c>
      <c r="D6" s="298" t="s">
        <v>212</v>
      </c>
      <c r="E6" s="299" t="s">
        <v>233</v>
      </c>
      <c r="F6" s="299" t="s">
        <v>214</v>
      </c>
      <c r="G6" s="299" t="s">
        <v>234</v>
      </c>
      <c r="H6" s="299" t="s">
        <v>235</v>
      </c>
      <c r="I6" s="300">
        <v>119880</v>
      </c>
      <c r="J6" s="300">
        <v>146253.6</v>
      </c>
      <c r="K6" s="299" t="s">
        <v>30</v>
      </c>
      <c r="L6" s="301" t="s">
        <v>231</v>
      </c>
      <c r="M6" s="302"/>
      <c r="N6" s="303"/>
      <c r="O6" s="303"/>
      <c r="P6" s="303"/>
      <c r="Q6" s="304"/>
      <c r="R6" s="302"/>
      <c r="S6" s="299" t="s">
        <v>236</v>
      </c>
      <c r="T6" s="299" t="s">
        <v>218</v>
      </c>
      <c r="U6" s="284" t="s">
        <v>353</v>
      </c>
    </row>
    <row r="7" spans="1:21" s="287" customFormat="1" ht="39.75" customHeight="1" x14ac:dyDescent="0.3">
      <c r="A7" s="278" t="s">
        <v>219</v>
      </c>
      <c r="B7" s="279" t="s">
        <v>78</v>
      </c>
      <c r="C7" s="280" t="s">
        <v>242</v>
      </c>
      <c r="D7" s="279" t="s">
        <v>212</v>
      </c>
      <c r="E7" s="280" t="s">
        <v>237</v>
      </c>
      <c r="F7" s="280" t="s">
        <v>214</v>
      </c>
      <c r="G7" s="280" t="s">
        <v>222</v>
      </c>
      <c r="H7" s="280" t="s">
        <v>223</v>
      </c>
      <c r="I7" s="281">
        <v>3798</v>
      </c>
      <c r="J7" s="281">
        <v>4633.5600000000004</v>
      </c>
      <c r="K7" s="280" t="s">
        <v>30</v>
      </c>
      <c r="L7" s="282" t="s">
        <v>204</v>
      </c>
      <c r="M7" s="285"/>
      <c r="N7" s="280"/>
      <c r="O7" s="280"/>
      <c r="P7" s="280"/>
      <c r="Q7" s="280"/>
      <c r="R7" s="280"/>
      <c r="S7" s="280" t="s">
        <v>224</v>
      </c>
      <c r="T7" s="280" t="s">
        <v>218</v>
      </c>
      <c r="U7" s="286" t="str">
        <f t="shared" ref="U7:U8" si="0">HYPERLINK(CONCATENATE("https://dati.anticorruzione.it/superset/dashboard/dettaglio_cig/?cig=",A7),CONCATENATE("https://dati.anticorruzione.it/superset/dashboard/dettaglio_cig/?cig=",A7))</f>
        <v>https://dati.anticorruzione.it/superset/dashboard/dettaglio_cig/?cig=B7AD4706F2</v>
      </c>
    </row>
    <row r="8" spans="1:21" ht="39.75" customHeight="1" thickBot="1" x14ac:dyDescent="0.3">
      <c r="A8" s="288" t="s">
        <v>238</v>
      </c>
      <c r="B8" s="289" t="s">
        <v>78</v>
      </c>
      <c r="C8" s="290" t="s">
        <v>243</v>
      </c>
      <c r="D8" s="290" t="s">
        <v>212</v>
      </c>
      <c r="E8" s="290" t="s">
        <v>244</v>
      </c>
      <c r="F8" s="290" t="s">
        <v>214</v>
      </c>
      <c r="G8" s="290" t="s">
        <v>239</v>
      </c>
      <c r="H8" s="290">
        <v>288550924</v>
      </c>
      <c r="I8" s="291">
        <v>37800</v>
      </c>
      <c r="J8" s="291">
        <v>46116</v>
      </c>
      <c r="K8" s="290" t="s">
        <v>30</v>
      </c>
      <c r="L8" s="292" t="s">
        <v>231</v>
      </c>
      <c r="M8" s="290" t="s">
        <v>32</v>
      </c>
      <c r="N8" s="290" t="s">
        <v>32</v>
      </c>
      <c r="O8" s="290" t="s">
        <v>32</v>
      </c>
      <c r="P8" s="290" t="s">
        <v>32</v>
      </c>
      <c r="Q8" s="290" t="s">
        <v>32</v>
      </c>
      <c r="R8" s="293"/>
      <c r="S8" s="290" t="s">
        <v>245</v>
      </c>
      <c r="T8" s="294" t="s">
        <v>218</v>
      </c>
      <c r="U8" s="295" t="str">
        <f t="shared" si="0"/>
        <v>https://dati.anticorruzione.it/superset/dashboard/dettaglio_cig/?cig=B7F6E483BA</v>
      </c>
    </row>
  </sheetData>
  <mergeCells count="3">
    <mergeCell ref="C2:D2"/>
    <mergeCell ref="C4:D4"/>
    <mergeCell ref="C1:F1"/>
  </mergeCells>
  <hyperlinks>
    <hyperlink ref="Q5" r:id="rId1" xr:uid="{00000000-0004-0000-0700-000000000000}"/>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7"/>
  <sheetViews>
    <sheetView zoomScale="60" zoomScaleNormal="60" workbookViewId="0">
      <selection activeCell="C1" sqref="C1:F1"/>
    </sheetView>
  </sheetViews>
  <sheetFormatPr defaultColWidth="33.3984375" defaultRowHeight="13.85" x14ac:dyDescent="0.25"/>
  <cols>
    <col min="1" max="1" width="18.3984375" style="137" customWidth="1"/>
    <col min="2" max="2" width="24.59765625" style="23" customWidth="1"/>
    <col min="3" max="3" width="52.3984375" style="23" customWidth="1"/>
    <col min="4" max="4" width="34.09765625" style="23" customWidth="1"/>
    <col min="5" max="5" width="39.69921875" style="137" customWidth="1"/>
    <col min="6" max="6" width="34.8984375" style="23" customWidth="1"/>
    <col min="7" max="7" width="36.3984375" style="150" customWidth="1"/>
    <col min="8" max="8" width="30.09765625" style="151" customWidth="1"/>
    <col min="9" max="9" width="27.8984375" style="151" customWidth="1"/>
    <col min="10" max="10" width="27.8984375" style="138" customWidth="1"/>
    <col min="11" max="12" width="33" style="23" customWidth="1"/>
    <col min="13" max="13" width="29.59765625" style="23" customWidth="1"/>
    <col min="14" max="17" width="41" style="23" customWidth="1"/>
    <col min="18" max="18" width="33.3984375" style="23"/>
    <col min="19" max="19" width="26.59765625" style="23" customWidth="1"/>
    <col min="20" max="20" width="31.09765625" style="23" customWidth="1"/>
    <col min="21" max="21" width="108.69921875" style="23" customWidth="1"/>
    <col min="22" max="16384" width="33.3984375" style="23"/>
  </cols>
  <sheetData>
    <row r="1" spans="1:21" ht="63" customHeight="1" x14ac:dyDescent="0.25">
      <c r="A1" s="164"/>
      <c r="B1" s="165"/>
      <c r="C1" s="259" t="s">
        <v>209</v>
      </c>
      <c r="D1" s="260"/>
      <c r="E1" s="260"/>
      <c r="F1" s="260"/>
      <c r="G1" s="166"/>
      <c r="H1" s="167"/>
      <c r="I1" s="167"/>
      <c r="J1" s="168"/>
      <c r="K1" s="169"/>
      <c r="L1" s="169"/>
      <c r="M1" s="169"/>
      <c r="N1" s="165"/>
      <c r="O1" s="165"/>
      <c r="P1" s="165"/>
      <c r="Q1" s="165"/>
      <c r="R1" s="165"/>
      <c r="S1" s="165"/>
      <c r="T1" s="165"/>
      <c r="U1" s="170"/>
    </row>
    <row r="2" spans="1:21" ht="19.55" customHeight="1" x14ac:dyDescent="0.25">
      <c r="A2" s="171"/>
      <c r="B2" s="137"/>
      <c r="C2" s="251"/>
      <c r="D2" s="251"/>
      <c r="F2" s="137"/>
      <c r="G2" s="172"/>
      <c r="H2" s="173"/>
      <c r="I2" s="173"/>
      <c r="K2" s="137"/>
      <c r="L2" s="137"/>
      <c r="M2" s="137"/>
      <c r="U2" s="174"/>
    </row>
    <row r="3" spans="1:21" ht="51.8" customHeight="1" x14ac:dyDescent="0.25">
      <c r="A3" s="171"/>
      <c r="C3" s="258" t="s">
        <v>23</v>
      </c>
      <c r="D3" s="258"/>
      <c r="G3" s="137"/>
      <c r="H3" s="173"/>
      <c r="I3" s="173"/>
      <c r="J3" s="139"/>
      <c r="K3" s="175"/>
      <c r="L3" s="175"/>
      <c r="M3" s="137"/>
      <c r="U3" s="174"/>
    </row>
    <row r="4" spans="1:21" ht="63.7" customHeight="1" x14ac:dyDescent="0.25">
      <c r="A4" s="171"/>
      <c r="C4" s="257" t="s">
        <v>246</v>
      </c>
      <c r="D4" s="257"/>
      <c r="G4" s="137"/>
      <c r="H4" s="173"/>
      <c r="I4" s="173"/>
      <c r="K4" s="137"/>
      <c r="L4" s="137"/>
      <c r="M4" s="137"/>
      <c r="N4" s="140" t="s">
        <v>14</v>
      </c>
      <c r="O4" s="140" t="s">
        <v>16</v>
      </c>
      <c r="P4" s="140" t="s">
        <v>18</v>
      </c>
      <c r="Q4" s="140" t="s">
        <v>20</v>
      </c>
      <c r="U4" s="174"/>
    </row>
    <row r="5" spans="1:21" ht="86.3" customHeight="1" x14ac:dyDescent="0.25">
      <c r="A5" s="195" t="s">
        <v>0</v>
      </c>
      <c r="B5" s="191" t="s">
        <v>1</v>
      </c>
      <c r="C5" s="191" t="s">
        <v>2</v>
      </c>
      <c r="D5" s="191" t="s">
        <v>3</v>
      </c>
      <c r="E5" s="191" t="s">
        <v>4</v>
      </c>
      <c r="F5" s="191" t="s">
        <v>5</v>
      </c>
      <c r="G5" s="191" t="s">
        <v>6</v>
      </c>
      <c r="H5" s="192" t="s">
        <v>7</v>
      </c>
      <c r="I5" s="193" t="s">
        <v>8</v>
      </c>
      <c r="J5" s="193" t="s">
        <v>9</v>
      </c>
      <c r="K5" s="191" t="s">
        <v>10</v>
      </c>
      <c r="L5" s="191" t="s">
        <v>11</v>
      </c>
      <c r="M5" s="191" t="s">
        <v>12</v>
      </c>
      <c r="N5" s="158" t="s">
        <v>15</v>
      </c>
      <c r="O5" s="158" t="s">
        <v>17</v>
      </c>
      <c r="P5" s="158" t="s">
        <v>19</v>
      </c>
      <c r="Q5" s="159" t="s">
        <v>21</v>
      </c>
      <c r="R5" s="194" t="s">
        <v>13</v>
      </c>
      <c r="S5" s="191" t="s">
        <v>43</v>
      </c>
      <c r="T5" s="198" t="s">
        <v>44</v>
      </c>
      <c r="U5" s="200" t="s">
        <v>208</v>
      </c>
    </row>
    <row r="6" spans="1:21" s="2" customFormat="1" ht="36.700000000000003" customHeight="1" x14ac:dyDescent="0.25">
      <c r="A6" s="176" t="s">
        <v>247</v>
      </c>
      <c r="B6" s="30" t="s">
        <v>78</v>
      </c>
      <c r="C6" s="30" t="s">
        <v>248</v>
      </c>
      <c r="D6" s="1" t="s">
        <v>212</v>
      </c>
      <c r="E6" s="29" t="s">
        <v>249</v>
      </c>
      <c r="F6" s="29" t="s">
        <v>214</v>
      </c>
      <c r="G6" s="29" t="s">
        <v>134</v>
      </c>
      <c r="H6" s="29" t="s">
        <v>135</v>
      </c>
      <c r="I6" s="155">
        <v>139500</v>
      </c>
      <c r="J6" s="155">
        <v>170190</v>
      </c>
      <c r="K6" s="1" t="s">
        <v>30</v>
      </c>
      <c r="L6" s="1" t="s">
        <v>231</v>
      </c>
      <c r="M6" s="190"/>
      <c r="N6" s="153"/>
      <c r="O6" s="153"/>
      <c r="P6" s="153"/>
      <c r="Q6" s="153"/>
      <c r="R6" s="10"/>
      <c r="S6" s="1" t="s">
        <v>250</v>
      </c>
      <c r="T6" s="1" t="s">
        <v>218</v>
      </c>
      <c r="U6" s="204" t="str">
        <f>HYPERLINK(CONCATENATE("https://dati.anticorruzione.it/superset/dashboard/dettaglio_cig/?cig=",A7),CONCATENATE("https://dati.anticorruzione.it/superset/dashboard/dettaglio_cig/?cig=",A7))</f>
        <v>https://dati.anticorruzione.it/superset/dashboard/dettaglio_cig/?cig=B82A8F0161</v>
      </c>
    </row>
    <row r="7" spans="1:21" s="2" customFormat="1" ht="36.700000000000003" customHeight="1" thickBot="1" x14ac:dyDescent="0.3">
      <c r="A7" s="179" t="s">
        <v>251</v>
      </c>
      <c r="B7" s="58" t="s">
        <v>78</v>
      </c>
      <c r="C7" s="180" t="s">
        <v>252</v>
      </c>
      <c r="D7" s="180" t="s">
        <v>212</v>
      </c>
      <c r="E7" s="180" t="s">
        <v>255</v>
      </c>
      <c r="F7" s="180" t="s">
        <v>214</v>
      </c>
      <c r="G7" s="180" t="s">
        <v>253</v>
      </c>
      <c r="H7" s="180" t="s">
        <v>254</v>
      </c>
      <c r="I7" s="181">
        <f>'[1]Tecnologie 2025'!V24+'[1]Tecnologie 2025'!V25</f>
        <v>139899.84</v>
      </c>
      <c r="J7" s="181">
        <f>'[1]Tecnologie 2025'!W24+'[1]Tecnologie 2025'!W25</f>
        <v>160233.60000000001</v>
      </c>
      <c r="K7" s="180" t="s">
        <v>30</v>
      </c>
      <c r="L7" s="180" t="s">
        <v>204</v>
      </c>
      <c r="M7" s="180" t="s">
        <v>32</v>
      </c>
      <c r="N7" s="180" t="s">
        <v>32</v>
      </c>
      <c r="O7" s="180" t="s">
        <v>32</v>
      </c>
      <c r="P7" s="180" t="s">
        <v>32</v>
      </c>
      <c r="Q7" s="180" t="s">
        <v>32</v>
      </c>
      <c r="R7" s="196"/>
      <c r="S7" s="180" t="s">
        <v>245</v>
      </c>
      <c r="T7" s="197" t="s">
        <v>218</v>
      </c>
      <c r="U7" s="204" t="str">
        <f>HYPERLINK(CONCATENATE("https://dati.anticorruzione.it/superset/dashboard/dettaglio_cig/?cig=",A7),CONCATENATE("https://dati.anticorruzione.it/superset/dashboard/dettaglio_cig/?cig=",A7))</f>
        <v>https://dati.anticorruzione.it/superset/dashboard/dettaglio_cig/?cig=B82A8F0161</v>
      </c>
    </row>
  </sheetData>
  <mergeCells count="4">
    <mergeCell ref="C2:D2"/>
    <mergeCell ref="C3:D3"/>
    <mergeCell ref="C4:D4"/>
    <mergeCell ref="C1:F1"/>
  </mergeCells>
  <hyperlinks>
    <hyperlink ref="Q5" r:id="rId1" xr:uid="{00000000-0004-0000-0800-000000000000}"/>
  </hyperlinks>
  <pageMargins left="0.31496062992125984" right="0.31496062992125984" top="0.74803149606299213" bottom="0.74803149606299213" header="0" footer="0"/>
  <pageSetup paperSize="9" scale="60" orientation="landscape" r:id="rId2"/>
  <drawing r:id="rId3"/>
</worksheet>
</file>

<file path=docProps/app.xml><?xml version="1.0" encoding="utf-8"?>
<Properties xmlns="http://schemas.openxmlformats.org/officeDocument/2006/extended-properties" xmlns:vt="http://schemas.openxmlformats.org/officeDocument/2006/docPropsVTypes">
  <Template/>
  <TotalTime>42</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7</vt:i4>
      </vt:variant>
    </vt:vector>
  </HeadingPairs>
  <TitlesOfParts>
    <vt:vector size="19" baseType="lpstr">
      <vt:lpstr>GEN 2025</vt:lpstr>
      <vt:lpstr>FEB 2025</vt:lpstr>
      <vt:lpstr>MAR 2025</vt:lpstr>
      <vt:lpstr>APR 2025</vt:lpstr>
      <vt:lpstr>MAG 2025</vt:lpstr>
      <vt:lpstr>GIU 2025</vt:lpstr>
      <vt:lpstr>LUG 2025</vt:lpstr>
      <vt:lpstr>AGO 2025</vt:lpstr>
      <vt:lpstr>SETT 2025</vt:lpstr>
      <vt:lpstr>OTT 2025</vt:lpstr>
      <vt:lpstr>NOV 2025</vt:lpstr>
      <vt:lpstr>DIC 2025</vt:lpstr>
      <vt:lpstr>'DIC 2025'!Area_stampa</vt:lpstr>
      <vt:lpstr>'FEB 2025'!Area_stampa</vt:lpstr>
      <vt:lpstr>'GEN 2025'!Area_stampa</vt:lpstr>
      <vt:lpstr>'MAR 2025'!Area_stampa</vt:lpstr>
      <vt:lpstr>'NOV 2025'!Area_stampa</vt:lpstr>
      <vt:lpstr>'OTT 2025'!Area_stampa</vt:lpstr>
      <vt:lpstr>'SETT 2025'!Area_stampa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dc:description/>
  <cp:lastModifiedBy>DANIEL.LOI</cp:lastModifiedBy>
  <cp:revision>1</cp:revision>
  <cp:lastPrinted>2026-01-25T16:23:32Z</cp:lastPrinted>
  <dcterms:created xsi:type="dcterms:W3CDTF">2015-06-05T18:19:34Z</dcterms:created>
  <dcterms:modified xsi:type="dcterms:W3CDTF">2026-01-25T16:25:46Z</dcterms:modified>
  <dc:language>it-IT</dc:language>
</cp:coreProperties>
</file>